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13_ncr:1_{86E9C44F-FC8B-4B52-9221-646DD7C8478A}" xr6:coauthVersionLast="47" xr6:coauthVersionMax="47" xr10:uidLastSave="{00000000-0000-0000-0000-000000000000}"/>
  <bookViews>
    <workbookView xWindow="-120" yWindow="-120" windowWidth="29040" windowHeight="15840" tabRatio="960" firstSheet="10" xr2:uid="{9BEE0B57-E928-4195-B090-E450A1C5E534}"/>
  </bookViews>
  <sheets>
    <sheet name="БП тарифы АПП" sheetId="9" r:id="rId1"/>
    <sheet name="Проф.осмотры (3)" sheetId="2" r:id="rId2"/>
    <sheet name="Проф.осмотры" sheetId="14" r:id="rId3"/>
    <sheet name="Диспансеризация (3) " sheetId="1" r:id="rId4"/>
    <sheet name="Диспансеризация " sheetId="15" r:id="rId5"/>
    <sheet name="Диспансеризация 2 этап (3)" sheetId="3" r:id="rId6"/>
    <sheet name="Диспансеризация 2 этап" sheetId="16" r:id="rId7"/>
    <sheet name="Диспанс.взр.нас.репрод.возр.(3)" sheetId="6" r:id="rId8"/>
    <sheet name="Диспанс.взр.нас.репрод.возр." sheetId="17" r:id="rId9"/>
    <sheet name="Углубленная диспансеризация (3)" sheetId="7" r:id="rId10"/>
    <sheet name="Углубленная диспансеризация" sheetId="18" r:id="rId11"/>
    <sheet name="Школы пац. с хрон.неинф.заб." sheetId="10" r:id="rId12"/>
    <sheet name="Центры здоровья (3)" sheetId="19" r:id="rId13"/>
    <sheet name="Центры здоровья" sheetId="11" r:id="rId14"/>
    <sheet name="Мед. реабилитация" sheetId="12" r:id="rId15"/>
    <sheet name="Школа сах.диаб." sheetId="13" r:id="rId16"/>
    <sheet name="Сверхбазовая тарифы АПП" sheetId="8" r:id="rId17"/>
    <sheet name="Бесплодие_М_Ж (компл.обсл.)" sheetId="20" r:id="rId18"/>
  </sheets>
  <definedNames>
    <definedName name="_xlnm._FilterDatabase" localSheetId="0" hidden="1">'БП тарифы АПП'!$A$14:$J$89</definedName>
    <definedName name="_xlnm.Print_Titles" localSheetId="0">'БП тарифы АПП'!$12:$14</definedName>
    <definedName name="_xlnm.Print_Area" localSheetId="0">'БП тарифы АПП'!$A$5:$J$89</definedName>
    <definedName name="_xlnm.Print_Area" localSheetId="8">Диспанс.взр.нас.репрод.возр.!$A$1:$E$47</definedName>
    <definedName name="_xlnm.Print_Area" localSheetId="7">'Диспанс.взр.нас.репрод.возр.(3)'!$A$1:$E$49</definedName>
    <definedName name="_xlnm.Print_Area" localSheetId="3">'Диспансеризация (3) '!$A$1:$C$64</definedName>
    <definedName name="_xlnm.Print_Area" localSheetId="1">'Проф.осмотры (3)'!$A$1:$C$63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9" l="1"/>
  <c r="D30" i="19"/>
  <c r="E18" i="19"/>
  <c r="D15" i="19"/>
  <c r="G10" i="18"/>
  <c r="G6" i="18" s="1"/>
  <c r="E37" i="11" l="1"/>
  <c r="D30" i="11"/>
  <c r="E18" i="11"/>
  <c r="D15" i="11"/>
  <c r="I10" i="10"/>
  <c r="K10" i="10" s="1"/>
  <c r="G10" i="10" s="1"/>
  <c r="I7" i="10"/>
  <c r="I9" i="10" s="1"/>
  <c r="I6" i="10"/>
  <c r="E6" i="10" s="1"/>
  <c r="E10" i="10" l="1"/>
  <c r="J10" i="10"/>
  <c r="L10" i="10" s="1"/>
  <c r="H10" i="10" s="1"/>
  <c r="E7" i="10"/>
  <c r="K7" i="10"/>
  <c r="G7" i="10" s="1"/>
  <c r="F10" i="10"/>
  <c r="J7" i="10"/>
  <c r="F7" i="10" s="1"/>
  <c r="E9" i="10"/>
  <c r="I8" i="10"/>
  <c r="K9" i="10"/>
  <c r="G9" i="10" s="1"/>
  <c r="J9" i="10"/>
  <c r="J6" i="10"/>
  <c r="K6" i="10"/>
  <c r="G6" i="10" s="1"/>
  <c r="L7" i="10" l="1"/>
  <c r="H7" i="10" s="1"/>
  <c r="L6" i="10"/>
  <c r="H6" i="10" s="1"/>
  <c r="F6" i="10"/>
  <c r="F9" i="10"/>
  <c r="L9" i="10"/>
  <c r="H9" i="10" s="1"/>
  <c r="K8" i="10"/>
  <c r="G8" i="10" s="1"/>
  <c r="J8" i="10"/>
  <c r="E8" i="10"/>
  <c r="G10" i="7"/>
  <c r="G6" i="7" s="1"/>
  <c r="L8" i="10" l="1"/>
  <c r="H8" i="10" s="1"/>
  <c r="F8" i="10"/>
</calcChain>
</file>

<file path=xl/sharedStrings.xml><?xml version="1.0" encoding="utf-8"?>
<sst xmlns="http://schemas.openxmlformats.org/spreadsheetml/2006/main" count="1602" uniqueCount="605">
  <si>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</si>
  <si>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</si>
  <si>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</si>
  <si>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</si>
  <si>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</si>
  <si>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</si>
  <si>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</si>
  <si>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</si>
  <si>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</si>
  <si>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</si>
  <si>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</si>
  <si>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</si>
  <si>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</si>
  <si>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</si>
  <si>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</si>
  <si>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</si>
  <si>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</si>
  <si>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</si>
  <si>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</si>
  <si>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</si>
  <si>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</si>
  <si>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</si>
  <si>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</si>
  <si>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</si>
  <si>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</si>
  <si>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</si>
  <si>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</si>
  <si>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</si>
  <si>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</si>
  <si>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</si>
  <si>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</si>
  <si>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</si>
  <si>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</si>
  <si>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</si>
  <si>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</si>
  <si>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</si>
  <si>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</si>
  <si>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</si>
  <si>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</si>
  <si>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</si>
  <si>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</si>
  <si>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</si>
  <si>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</si>
  <si>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</si>
  <si>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</si>
  <si>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</si>
  <si>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</si>
  <si>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</si>
  <si>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</si>
  <si>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</si>
  <si>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</si>
  <si>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</si>
  <si>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</si>
  <si>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</si>
  <si>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</si>
  <si>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</si>
  <si>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</si>
  <si>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</si>
  <si>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</si>
  <si>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</si>
  <si>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</si>
  <si>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</si>
  <si>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</si>
  <si>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</si>
  <si>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</si>
  <si>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</si>
  <si>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</si>
  <si>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</si>
  <si>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</si>
  <si>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</si>
  <si>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</si>
  <si>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</si>
  <si>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</si>
  <si>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</si>
  <si>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</si>
  <si>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</si>
  <si>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</si>
  <si>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</si>
  <si>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</si>
  <si>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</si>
  <si>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</si>
  <si>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</si>
  <si>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</si>
  <si>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</si>
  <si>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</si>
  <si>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</si>
  <si>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</si>
  <si>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</si>
  <si>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</si>
  <si>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</si>
  <si>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</si>
  <si>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</si>
  <si>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</si>
  <si>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</si>
  <si>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</si>
  <si>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</si>
  <si>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</si>
  <si>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</si>
  <si>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</si>
  <si>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</si>
  <si>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</si>
  <si>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</si>
  <si>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</si>
  <si>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</si>
  <si>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</si>
  <si>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</si>
  <si>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</si>
  <si>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</si>
  <si>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</si>
  <si>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</si>
  <si>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</si>
  <si>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</si>
  <si>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</si>
  <si>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</si>
  <si>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</si>
  <si>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</si>
  <si>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</si>
  <si>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</si>
  <si>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</si>
  <si>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</si>
  <si>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</si>
  <si>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</si>
  <si>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</si>
  <si>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</si>
  <si>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</si>
  <si>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</si>
  <si>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</si>
  <si>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</si>
  <si>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</si>
  <si>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</si>
  <si>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</si>
  <si>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</si>
  <si>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</si>
  <si>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</si>
  <si>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</si>
  <si>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</si>
  <si>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</si>
  <si>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</si>
  <si>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</si>
  <si>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</si>
  <si>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</si>
  <si>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</si>
  <si>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</si>
  <si>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</si>
  <si>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</si>
  <si>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</si>
  <si>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</si>
  <si>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</si>
  <si>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</si>
  <si>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</si>
  <si>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</si>
  <si>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</si>
  <si>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</si>
  <si>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</si>
  <si>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</si>
  <si>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</si>
  <si>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</si>
  <si>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</si>
  <si>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</si>
  <si>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</si>
  <si>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</si>
  <si>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</si>
  <si>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</si>
  <si>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</si>
  <si>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</si>
  <si>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</si>
  <si>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</si>
  <si>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</si>
  <si>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</si>
  <si>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</si>
  <si>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</si>
  <si>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</si>
  <si>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</si>
  <si>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</si>
  <si>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</si>
  <si>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</si>
  <si>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</si>
  <si>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</si>
  <si>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</si>
  <si>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</si>
  <si>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</si>
  <si>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</si>
  <si>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</si>
  <si>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</si>
  <si>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</si>
  <si>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</si>
  <si>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</si>
  <si>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</si>
  <si>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</si>
  <si>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</si>
  <si>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</si>
  <si>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</si>
  <si>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</si>
  <si>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</si>
  <si>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</si>
  <si>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</si>
  <si>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</si>
  <si>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</si>
  <si>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</si>
  <si>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</si>
  <si>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</si>
  <si>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</si>
  <si>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</si>
  <si>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</si>
  <si>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</si>
  <si>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</si>
  <si>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</si>
  <si>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</si>
  <si>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</si>
  <si>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</si>
  <si>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</si>
  <si>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</si>
  <si>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</si>
  <si>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</si>
  <si>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</si>
  <si>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</si>
  <si>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</si>
  <si>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</si>
  <si>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</si>
  <si>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</si>
  <si>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</si>
  <si>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</si>
  <si>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</si>
  <si>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</si>
  <si>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</si>
  <si>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</si>
  <si>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</si>
  <si>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</si>
  <si>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</si>
  <si>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</si>
  <si>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</si>
  <si>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</si>
  <si>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</si>
  <si>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</si>
  <si>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</si>
  <si>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</si>
  <si>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</si>
  <si>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</si>
  <si>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</si>
  <si>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</si>
  <si>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</si>
  <si>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</si>
  <si>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</si>
  <si>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</si>
  <si>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</si>
  <si>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</si>
  <si>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</si>
  <si>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</si>
  <si>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</si>
  <si>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</si>
  <si>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</si>
  <si>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</si>
  <si>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</si>
  <si>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</si>
  <si>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</si>
  <si>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</si>
  <si>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</si>
  <si>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</si>
  <si>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</si>
  <si>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</si>
  <si>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</si>
  <si>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</si>
  <si>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</si>
  <si>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</si>
  <si>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</si>
  <si>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</si>
  <si>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</si>
  <si>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</si>
  <si>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</si>
  <si>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</si>
  <si>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</si>
  <si>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</si>
  <si>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</si>
  <si>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</si>
  <si>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</si>
  <si>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</si>
  <si>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</si>
  <si>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</si>
  <si>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</si>
  <si>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</si>
  <si>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</si>
  <si>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</si>
  <si>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</si>
  <si>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</si>
  <si>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</si>
  <si>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</si>
  <si>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</si>
  <si>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</si>
  <si>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</si>
  <si>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</si>
  <si>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</si>
  <si>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</si>
  <si>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</si>
  <si>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</si>
  <si>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</si>
  <si>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</si>
  <si>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</si>
  <si>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</si>
  <si>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</si>
  <si>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</si>
  <si>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</si>
  <si>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</si>
  <si>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</si>
  <si>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</si>
  <si>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</si>
  <si>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</si>
  <si>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</si>
  <si>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</si>
  <si>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</si>
  <si>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</si>
  <si>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</si>
  <si>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</si>
  <si>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</si>
  <si>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</si>
  <si>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</si>
  <si>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</si>
  <si>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</si>
  <si>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</si>
  <si>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</si>
  <si>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</si>
  <si>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</si>
  <si>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</si>
  <si>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</si>
  <si>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</si>
  <si>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</si>
  <si>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</si>
  <si>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</si>
  <si>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</si>
  <si>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</si>
  <si>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</si>
  <si>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</si>
  <si>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</si>
  <si>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</si>
  <si>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</si>
  <si>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</si>
  <si>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</si>
  <si>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</si>
  <si>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</si>
  <si>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</si>
  <si>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</si>
  <si>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</si>
  <si>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</si>
  <si>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</si>
  <si>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</si>
  <si>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</si>
  <si>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</si>
  <si>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</si>
  <si>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</si>
  <si>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</si>
  <si>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</si>
  <si>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</si>
  <si>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</si>
  <si>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</si>
  <si>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</si>
  <si>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</si>
  <si>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</si>
  <si>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</si>
  <si>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</si>
  <si>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</si>
  <si>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</si>
  <si>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</si>
  <si>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</si>
  <si>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</si>
  <si>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</si>
  <si>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</si>
  <si>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</si>
  <si>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</si>
  <si>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</si>
  <si>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</si>
  <si>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</si>
  <si>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</si>
  <si>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</si>
  <si>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</si>
  <si>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</si>
  <si>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</si>
  <si>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</si>
  <si>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</si>
  <si>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</si>
  <si>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</si>
  <si>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</si>
  <si>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</si>
  <si>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</si>
  <si>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</si>
  <si>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</si>
  <si>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</si>
  <si>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</si>
  <si>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</si>
  <si>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</si>
  <si>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</si>
  <si>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</si>
  <si>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</si>
  <si>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</si>
  <si>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</si>
  <si>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</si>
  <si>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</si>
  <si>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</si>
  <si>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</si>
  <si>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</si>
  <si>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</si>
  <si>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</si>
  <si>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</si>
  <si>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</si>
  <si>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</si>
  <si>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</si>
  <si>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</si>
  <si>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</si>
  <si>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</si>
  <si>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</si>
  <si>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</si>
  <si>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</si>
  <si>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</si>
  <si>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</si>
  <si>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</si>
  <si>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</si>
  <si>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</si>
  <si>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</si>
  <si>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</si>
  <si>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</si>
  <si>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</si>
  <si>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</si>
  <si>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</si>
  <si>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</si>
  <si>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</si>
  <si>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</si>
  <si>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</si>
  <si>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комплексное посещение, средние медицинские работники</t>
  </si>
  <si>
    <t>комплексное посещение, врачебный прием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</si>
  <si>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</si>
  <si>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</si>
  <si>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</si>
  <si>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</si>
  <si>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</si>
  <si>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</si>
  <si>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</si>
  <si>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</si>
  <si>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</si>
  <si>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</si>
  <si>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</si>
  <si>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</si>
  <si>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</si>
  <si>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</si>
  <si>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</si>
  <si>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</si>
  <si>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</si>
  <si>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</si>
  <si>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</si>
  <si>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</si>
  <si>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</si>
  <si>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</si>
  <si>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</si>
  <si>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</si>
  <si>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</si>
  <si>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</si>
  <si>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</si>
  <si>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</si>
  <si>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</si>
  <si>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</si>
  <si>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</si>
  <si>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</si>
  <si>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</si>
  <si>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</si>
  <si>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</si>
  <si>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</si>
  <si>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</si>
  <si>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</si>
  <si>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</si>
  <si>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</si>
  <si>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</si>
  <si>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</si>
  <si>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</si>
  <si>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</si>
  <si>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</si>
  <si>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</si>
  <si>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</si>
  <si>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</si>
  <si>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</si>
  <si>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</si>
  <si>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</si>
  <si>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</si>
  <si>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</si>
  <si>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</si>
  <si>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</si>
  <si>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</si>
  <si>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</si>
  <si>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</si>
  <si>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</si>
  <si>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</si>
  <si>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</si>
  <si>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</si>
  <si>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</si>
  <si>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</si>
  <si>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</si>
  <si>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</si>
  <si>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</si>
  <si>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</si>
  <si>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</si>
  <si>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</si>
  <si>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</si>
  <si>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</si>
  <si>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</si>
  <si>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</si>
  <si>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</si>
  <si>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</si>
  <si>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</si>
  <si>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</si>
  <si>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</si>
  <si>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</si>
  <si>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</si>
  <si>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</si>
  <si>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</si>
  <si>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</si>
  <si>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</si>
  <si>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</si>
  <si>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</si>
  <si>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</si>
  <si>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</si>
  <si>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</si>
  <si>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</si>
  <si>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</si>
  <si>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</si>
  <si>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</si>
  <si>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</si>
  <si>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</si>
  <si>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</si>
  <si>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</si>
  <si>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</si>
  <si>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</si>
  <si>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</si>
  <si>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</si>
  <si>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</si>
  <si>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</si>
  <si>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</si>
  <si>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</si>
  <si>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</si>
  <si>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</si>
  <si>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</si>
  <si>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</si>
  <si>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</si>
  <si>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</si>
  <si>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</si>
  <si>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</si>
  <si>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</si>
  <si>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</si>
  <si>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</si>
  <si>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</si>
  <si>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</si>
  <si>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</si>
  <si>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</si>
  <si>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</si>
  <si>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</si>
  <si>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</si>
  <si>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</si>
  <si>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</si>
  <si>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</si>
  <si>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</si>
  <si>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</si>
  <si>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</si>
  <si>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</si>
  <si>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</si>
  <si>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</si>
  <si>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</si>
  <si>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</si>
  <si>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</si>
  <si>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</si>
  <si>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</si>
  <si>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</si>
  <si>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</si>
  <si>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</si>
  <si>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</si>
  <si>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</si>
  <si>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</si>
  <si>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</si>
  <si>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</si>
  <si>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</si>
  <si>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</si>
  <si>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</si>
  <si>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</si>
  <si>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</si>
  <si>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</si>
  <si>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</si>
  <si>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</si>
  <si>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</si>
  <si>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</si>
  <si>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</si>
  <si>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</si>
  <si>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</si>
  <si>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</si>
  <si>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</si>
  <si>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</si>
  <si>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</si>
  <si>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</si>
  <si>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</si>
  <si>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</si>
  <si>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</si>
  <si>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</si>
  <si>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</si>
  <si>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</si>
  <si>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</si>
  <si>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</si>
  <si>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</si>
  <si>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</si>
  <si>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к Прлотоколу заседания № 3</t>
  </si>
  <si>
    <t>Комиссии от 20.02.2025 года</t>
  </si>
  <si>
    <t>Приложение № 11</t>
  </si>
  <si>
    <t>(с дополнениями от 20.02.2025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</si>
</sst>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</cellStyleXfs>
  <cellXfs count="3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5" fillId="0" borderId="1" xfId="2" applyFont="1" applyBorder="1" applyAlignment="1">
      <alignment vertical="center" wrapText="1"/>
    </xf>
    <xf numFmtId="0" fontId="15" fillId="0" borderId="0" xfId="2" applyFont="1" applyAlignment="1">
      <alignment vertical="center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7" fillId="0" borderId="2" xfId="1" applyNumberFormat="1" applyFont="1" applyBorder="1" applyAlignment="1">
      <alignment horizontal="center" vertical="center"/>
    </xf>
    <xf numFmtId="168" fontId="7" fillId="0" borderId="4" xfId="1" applyNumberFormat="1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90"/>
  <sheetViews>
    <sheetView tabSelected="1" zoomScale="90" zoomScaleNormal="90" zoomScaleSheetLayoutView="100" workbookViewId="0">
      <pane xSplit="2" ySplit="14" topLeftCell="C75" activePane="bottomRight" state="frozen"/>
      <selection pane="topRight" activeCell="C1" sqref="C1"/>
      <selection pane="bottomLeft" activeCell="A11" sqref="A11"/>
      <selection pane="bottomRight" activeCell="C75" sqref="C75:C78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x14ac:dyDescent="0.25">
      <c r="H1" s="204" t="s">
        <v>603</v>
      </c>
      <c r="I1" s="204"/>
      <c r="J1" s="204"/>
    </row>
    <row r="2" spans="1:10" x14ac:dyDescent="0.25">
      <c r="H2" s="204" t="s">
        <v>601</v>
      </c>
      <c r="I2" s="204"/>
      <c r="J2" s="204"/>
    </row>
    <row r="3" spans="1:10" x14ac:dyDescent="0.25">
      <c r="H3" s="204" t="s">
        <v>602</v>
      </c>
      <c r="I3" s="204"/>
      <c r="J3" s="204"/>
    </row>
    <row r="5" spans="1:10" ht="15" customHeight="1" x14ac:dyDescent="0.25">
      <c r="F5" s="44"/>
      <c r="G5" s="39"/>
      <c r="H5" s="39"/>
      <c r="I5" s="39"/>
      <c r="J5" s="38" t="s">
        <v>197</v>
      </c>
    </row>
    <row r="6" spans="1:10" ht="15" customHeight="1" x14ac:dyDescent="0.25">
      <c r="F6" s="44"/>
      <c r="G6" s="39"/>
      <c r="H6" s="39"/>
      <c r="I6" s="39"/>
      <c r="J6" s="38" t="s">
        <v>198</v>
      </c>
    </row>
    <row r="7" spans="1:10" ht="15" customHeight="1" x14ac:dyDescent="0.25">
      <c r="F7" s="44"/>
      <c r="G7" s="39"/>
      <c r="H7" s="39"/>
      <c r="I7" s="39"/>
      <c r="J7" s="38" t="s">
        <v>199</v>
      </c>
    </row>
    <row r="8" spans="1:10" ht="15" customHeight="1" x14ac:dyDescent="0.25">
      <c r="F8" s="44"/>
      <c r="G8" s="39"/>
      <c r="H8" s="39"/>
      <c r="I8" s="39"/>
      <c r="J8" s="38" t="s">
        <v>388</v>
      </c>
    </row>
    <row r="9" spans="1:10" ht="30" customHeight="1" x14ac:dyDescent="0.25">
      <c r="A9" s="205" t="s">
        <v>306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0" ht="15.75" customHeight="1" x14ac:dyDescent="0.25">
      <c r="A10" s="206" t="s">
        <v>604</v>
      </c>
      <c r="B10" s="206"/>
      <c r="C10" s="206"/>
      <c r="D10" s="206"/>
      <c r="E10" s="206"/>
      <c r="F10" s="206"/>
      <c r="G10" s="206"/>
      <c r="H10" s="206"/>
      <c r="I10" s="206"/>
      <c r="J10" s="206"/>
    </row>
    <row r="11" spans="1:10" x14ac:dyDescent="0.25">
      <c r="B11" s="108" t="s">
        <v>224</v>
      </c>
      <c r="C11" s="80"/>
      <c r="D11" s="80"/>
      <c r="E11" s="80"/>
      <c r="G11" s="80"/>
      <c r="H11" s="80"/>
      <c r="I11" s="80"/>
      <c r="J11" s="38" t="s">
        <v>200</v>
      </c>
    </row>
    <row r="12" spans="1:10" ht="18.75" customHeight="1" x14ac:dyDescent="0.25">
      <c r="A12" s="207" t="s">
        <v>201</v>
      </c>
      <c r="B12" s="208" t="s">
        <v>225</v>
      </c>
      <c r="C12" s="209" t="s">
        <v>226</v>
      </c>
      <c r="D12" s="210" t="s">
        <v>227</v>
      </c>
      <c r="E12" s="211"/>
      <c r="F12" s="211"/>
      <c r="G12" s="211"/>
      <c r="H12" s="212"/>
      <c r="I12" s="216" t="s">
        <v>228</v>
      </c>
      <c r="J12" s="209" t="s">
        <v>229</v>
      </c>
    </row>
    <row r="13" spans="1:10" ht="18.75" customHeight="1" x14ac:dyDescent="0.25">
      <c r="A13" s="207"/>
      <c r="B13" s="208"/>
      <c r="C13" s="209"/>
      <c r="D13" s="213"/>
      <c r="E13" s="214"/>
      <c r="F13" s="214"/>
      <c r="G13" s="214"/>
      <c r="H13" s="215"/>
      <c r="I13" s="216"/>
      <c r="J13" s="209"/>
    </row>
    <row r="14" spans="1:10" ht="150" customHeight="1" x14ac:dyDescent="0.25">
      <c r="A14" s="207"/>
      <c r="B14" s="208"/>
      <c r="C14" s="209"/>
      <c r="D14" s="105" t="s">
        <v>230</v>
      </c>
      <c r="E14" s="106" t="s">
        <v>231</v>
      </c>
      <c r="F14" s="105" t="s">
        <v>232</v>
      </c>
      <c r="G14" s="105" t="s">
        <v>233</v>
      </c>
      <c r="H14" s="105" t="s">
        <v>234</v>
      </c>
      <c r="I14" s="216"/>
      <c r="J14" s="209"/>
    </row>
    <row r="15" spans="1:10" x14ac:dyDescent="0.25">
      <c r="A15" s="217">
        <v>1</v>
      </c>
      <c r="B15" s="41" t="s">
        <v>235</v>
      </c>
      <c r="C15" s="110">
        <v>1399.63</v>
      </c>
      <c r="D15" s="110">
        <v>539.42999999999995</v>
      </c>
      <c r="E15" s="110">
        <v>674.29</v>
      </c>
      <c r="F15" s="110">
        <v>415.36</v>
      </c>
      <c r="G15" s="110"/>
      <c r="H15" s="110"/>
      <c r="I15" s="110">
        <v>2945.42</v>
      </c>
      <c r="J15" s="43"/>
    </row>
    <row r="16" spans="1:10" x14ac:dyDescent="0.25">
      <c r="A16" s="217"/>
      <c r="B16" s="41" t="s">
        <v>236</v>
      </c>
      <c r="C16" s="110">
        <v>1399.63</v>
      </c>
      <c r="D16" s="110">
        <v>539.42999999999995</v>
      </c>
      <c r="E16" s="110">
        <v>647.32000000000005</v>
      </c>
      <c r="F16" s="110">
        <v>404.57</v>
      </c>
      <c r="G16" s="110"/>
      <c r="H16" s="110"/>
      <c r="I16" s="110"/>
      <c r="J16" s="43"/>
    </row>
    <row r="17" spans="1:10" x14ac:dyDescent="0.25">
      <c r="A17" s="217">
        <v>2</v>
      </c>
      <c r="B17" s="41" t="s">
        <v>237</v>
      </c>
      <c r="C17" s="110">
        <v>1399.63</v>
      </c>
      <c r="D17" s="110">
        <v>511.04</v>
      </c>
      <c r="E17" s="110">
        <v>853.44</v>
      </c>
      <c r="F17" s="110"/>
      <c r="G17" s="110"/>
      <c r="H17" s="110"/>
      <c r="I17" s="110"/>
      <c r="J17" s="43"/>
    </row>
    <row r="18" spans="1:10" x14ac:dyDescent="0.25">
      <c r="A18" s="217"/>
      <c r="B18" s="41" t="s">
        <v>238</v>
      </c>
      <c r="C18" s="110">
        <v>1399.63</v>
      </c>
      <c r="D18" s="110">
        <v>567.82000000000005</v>
      </c>
      <c r="E18" s="110">
        <v>851.73</v>
      </c>
      <c r="F18" s="110">
        <v>425.87</v>
      </c>
      <c r="G18" s="110"/>
      <c r="H18" s="110"/>
      <c r="I18" s="110"/>
      <c r="J18" s="43"/>
    </row>
    <row r="19" spans="1:10" x14ac:dyDescent="0.25">
      <c r="A19" s="43">
        <v>3</v>
      </c>
      <c r="B19" s="41" t="s">
        <v>239</v>
      </c>
      <c r="C19" s="110"/>
      <c r="D19" s="110"/>
      <c r="E19" s="110">
        <v>526.39</v>
      </c>
      <c r="F19" s="110"/>
      <c r="G19" s="110"/>
      <c r="H19" s="110"/>
      <c r="I19" s="110"/>
      <c r="J19" s="43"/>
    </row>
    <row r="20" spans="1:10" x14ac:dyDescent="0.25">
      <c r="A20" s="43">
        <v>4</v>
      </c>
      <c r="B20" s="41" t="s">
        <v>240</v>
      </c>
      <c r="C20" s="110">
        <v>1682.25</v>
      </c>
      <c r="D20" s="110">
        <v>714.44</v>
      </c>
      <c r="E20" s="110">
        <v>1143.0999999999999</v>
      </c>
      <c r="F20" s="110">
        <v>714.44</v>
      </c>
      <c r="G20" s="110">
        <v>1905.1733333333334</v>
      </c>
      <c r="H20" s="110"/>
      <c r="I20" s="110"/>
      <c r="J20" s="43"/>
    </row>
    <row r="21" spans="1:10" x14ac:dyDescent="0.25">
      <c r="A21" s="217">
        <v>5</v>
      </c>
      <c r="B21" s="41" t="s">
        <v>241</v>
      </c>
      <c r="C21" s="110">
        <v>1090.0999999999999</v>
      </c>
      <c r="D21" s="110">
        <v>473.75</v>
      </c>
      <c r="E21" s="110">
        <v>525.86</v>
      </c>
      <c r="F21" s="110">
        <v>293.73</v>
      </c>
      <c r="G21" s="110"/>
      <c r="H21" s="110"/>
      <c r="I21" s="110">
        <v>1186.4000000000001</v>
      </c>
      <c r="J21" s="43"/>
    </row>
    <row r="22" spans="1:10" ht="31.5" x14ac:dyDescent="0.25">
      <c r="A22" s="217"/>
      <c r="B22" s="41" t="s">
        <v>242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31.5" x14ac:dyDescent="0.25">
      <c r="A23" s="217"/>
      <c r="B23" s="41" t="s">
        <v>243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ht="63.75" customHeight="1" x14ac:dyDescent="0.25">
      <c r="A24" s="217"/>
      <c r="B24" s="41" t="s">
        <v>244</v>
      </c>
      <c r="C24" s="110"/>
      <c r="D24" s="110"/>
      <c r="E24" s="110"/>
      <c r="F24" s="110">
        <v>316.27</v>
      </c>
      <c r="G24" s="110"/>
      <c r="H24" s="110"/>
      <c r="I24" s="110"/>
      <c r="J24" s="43"/>
    </row>
    <row r="25" spans="1:10" ht="47.25" x14ac:dyDescent="0.25">
      <c r="A25" s="217"/>
      <c r="B25" s="41" t="s">
        <v>245</v>
      </c>
      <c r="C25" s="110"/>
      <c r="D25" s="110"/>
      <c r="E25" s="110"/>
      <c r="F25" s="110">
        <v>948.82</v>
      </c>
      <c r="G25" s="110"/>
      <c r="H25" s="110"/>
      <c r="I25" s="110"/>
      <c r="J25" s="43"/>
    </row>
    <row r="26" spans="1:10" x14ac:dyDescent="0.25">
      <c r="A26" s="217">
        <v>6</v>
      </c>
      <c r="B26" s="41" t="s">
        <v>246</v>
      </c>
      <c r="C26" s="110">
        <v>1090.0999999999999</v>
      </c>
      <c r="D26" s="110">
        <v>473.75</v>
      </c>
      <c r="E26" s="110">
        <v>525.86</v>
      </c>
      <c r="F26" s="110"/>
      <c r="G26" s="110"/>
      <c r="H26" s="110"/>
      <c r="I26" s="110"/>
      <c r="J26" s="43"/>
    </row>
    <row r="27" spans="1:10" x14ac:dyDescent="0.25">
      <c r="A27" s="217"/>
      <c r="B27" s="41" t="s">
        <v>247</v>
      </c>
      <c r="C27" s="110">
        <v>1090.0999999999999</v>
      </c>
      <c r="D27" s="110">
        <v>473.75</v>
      </c>
      <c r="E27" s="110">
        <v>525.86</v>
      </c>
      <c r="F27" s="110">
        <v>393.21</v>
      </c>
      <c r="G27" s="110"/>
      <c r="H27" s="110"/>
      <c r="I27" s="110"/>
      <c r="J27" s="43"/>
    </row>
    <row r="28" spans="1:10" x14ac:dyDescent="0.25">
      <c r="A28" s="217">
        <v>7</v>
      </c>
      <c r="B28" s="41" t="s">
        <v>248</v>
      </c>
      <c r="C28" s="110">
        <v>1090.0999999999999</v>
      </c>
      <c r="D28" s="110">
        <v>473.75</v>
      </c>
      <c r="E28" s="110">
        <v>526.39</v>
      </c>
      <c r="F28" s="110">
        <v>487.96</v>
      </c>
      <c r="G28" s="110"/>
      <c r="H28" s="110"/>
      <c r="I28" s="110"/>
      <c r="J28" s="43"/>
    </row>
    <row r="29" spans="1:10" x14ac:dyDescent="0.25">
      <c r="A29" s="217"/>
      <c r="B29" s="41" t="s">
        <v>249</v>
      </c>
      <c r="C29" s="110">
        <v>1090.0999999999999</v>
      </c>
      <c r="D29" s="110">
        <v>394.79</v>
      </c>
      <c r="E29" s="110">
        <v>525.07000000000005</v>
      </c>
      <c r="F29" s="110">
        <v>394.79</v>
      </c>
      <c r="G29" s="110"/>
      <c r="H29" s="110"/>
      <c r="I29" s="110"/>
      <c r="J29" s="43"/>
    </row>
    <row r="30" spans="1:10" x14ac:dyDescent="0.25">
      <c r="A30" s="217">
        <v>8</v>
      </c>
      <c r="B30" s="41" t="s">
        <v>250</v>
      </c>
      <c r="C30" s="110">
        <v>2045.62</v>
      </c>
      <c r="D30" s="110">
        <v>895.61</v>
      </c>
      <c r="E30" s="110">
        <v>1262.81</v>
      </c>
      <c r="F30" s="110">
        <v>806.05</v>
      </c>
      <c r="G30" s="110"/>
      <c r="H30" s="110"/>
      <c r="I30" s="110">
        <v>1186.4000000000001</v>
      </c>
      <c r="J30" s="43"/>
    </row>
    <row r="31" spans="1:10" x14ac:dyDescent="0.25">
      <c r="A31" s="217"/>
      <c r="B31" s="41" t="s">
        <v>251</v>
      </c>
      <c r="C31" s="110">
        <v>2045.62</v>
      </c>
      <c r="D31" s="110">
        <v>1053.6500000000001</v>
      </c>
      <c r="E31" s="110">
        <v>1317.06</v>
      </c>
      <c r="F31" s="110">
        <v>790.24</v>
      </c>
      <c r="G31" s="110"/>
      <c r="H31" s="110"/>
      <c r="I31" s="110"/>
      <c r="J31" s="43"/>
    </row>
    <row r="32" spans="1:10" x14ac:dyDescent="0.25">
      <c r="A32" s="217">
        <v>9</v>
      </c>
      <c r="B32" s="41" t="s">
        <v>252</v>
      </c>
      <c r="C32" s="110">
        <v>1951.41</v>
      </c>
      <c r="D32" s="110">
        <v>797.81</v>
      </c>
      <c r="E32" s="110">
        <v>1499.88</v>
      </c>
      <c r="F32" s="110"/>
      <c r="G32" s="110"/>
      <c r="H32" s="110"/>
      <c r="I32" s="110"/>
      <c r="J32" s="43"/>
    </row>
    <row r="33" spans="1:10" x14ac:dyDescent="0.25">
      <c r="A33" s="217"/>
      <c r="B33" s="41" t="s">
        <v>253</v>
      </c>
      <c r="C33" s="110">
        <v>1951.41</v>
      </c>
      <c r="D33" s="110">
        <v>997.27</v>
      </c>
      <c r="E33" s="110">
        <v>1495.91</v>
      </c>
      <c r="F33" s="110"/>
      <c r="G33" s="110"/>
      <c r="H33" s="110"/>
      <c r="I33" s="110"/>
      <c r="J33" s="43"/>
    </row>
    <row r="34" spans="1:10" x14ac:dyDescent="0.25">
      <c r="A34" s="217">
        <v>10</v>
      </c>
      <c r="B34" s="41" t="s">
        <v>254</v>
      </c>
      <c r="C34" s="110">
        <v>1372.72</v>
      </c>
      <c r="D34" s="110">
        <v>481.74</v>
      </c>
      <c r="E34" s="110">
        <v>770.78</v>
      </c>
      <c r="F34" s="110">
        <v>385.39</v>
      </c>
      <c r="G34" s="110"/>
      <c r="H34" s="110"/>
      <c r="I34" s="110">
        <v>2928</v>
      </c>
      <c r="J34" s="43"/>
    </row>
    <row r="35" spans="1:10" x14ac:dyDescent="0.25">
      <c r="A35" s="217"/>
      <c r="B35" s="41" t="s">
        <v>255</v>
      </c>
      <c r="C35" s="110">
        <v>1372.72</v>
      </c>
      <c r="D35" s="110">
        <v>642.32000000000005</v>
      </c>
      <c r="E35" s="110">
        <v>770.78</v>
      </c>
      <c r="F35" s="110">
        <v>481.74</v>
      </c>
      <c r="G35" s="110"/>
      <c r="H35" s="110"/>
      <c r="I35" s="110"/>
      <c r="J35" s="43"/>
    </row>
    <row r="36" spans="1:10" x14ac:dyDescent="0.25">
      <c r="A36" s="218">
        <v>11</v>
      </c>
      <c r="B36" s="41" t="s">
        <v>256</v>
      </c>
      <c r="C36" s="110">
        <v>1413.09</v>
      </c>
      <c r="D36" s="110">
        <v>711.23</v>
      </c>
      <c r="E36" s="110">
        <v>746.79</v>
      </c>
      <c r="F36" s="110">
        <v>618.77</v>
      </c>
      <c r="G36" s="110"/>
      <c r="H36" s="110"/>
      <c r="I36" s="110">
        <v>1761.04</v>
      </c>
      <c r="J36" s="43"/>
    </row>
    <row r="37" spans="1:10" x14ac:dyDescent="0.25">
      <c r="A37" s="219"/>
      <c r="B37" s="41" t="s">
        <v>257</v>
      </c>
      <c r="C37" s="110">
        <v>1413.09</v>
      </c>
      <c r="D37" s="110">
        <v>711.23</v>
      </c>
      <c r="E37" s="110">
        <v>860.59</v>
      </c>
      <c r="F37" s="110">
        <v>618.77</v>
      </c>
      <c r="G37" s="110"/>
      <c r="H37" s="110"/>
      <c r="I37" s="110"/>
      <c r="J37" s="43"/>
    </row>
    <row r="38" spans="1:10" x14ac:dyDescent="0.25">
      <c r="A38" s="217">
        <v>12</v>
      </c>
      <c r="B38" s="41" t="s">
        <v>258</v>
      </c>
      <c r="C38" s="110">
        <v>1265.05</v>
      </c>
      <c r="D38" s="110">
        <v>484.52</v>
      </c>
      <c r="E38" s="110">
        <v>809.15</v>
      </c>
      <c r="F38" s="110">
        <v>305.25</v>
      </c>
      <c r="G38" s="110"/>
      <c r="H38" s="110"/>
      <c r="I38" s="110">
        <v>1232.5</v>
      </c>
      <c r="J38" s="43"/>
    </row>
    <row r="39" spans="1:10" x14ac:dyDescent="0.25">
      <c r="A39" s="217"/>
      <c r="B39" s="41" t="s">
        <v>259</v>
      </c>
      <c r="C39" s="110">
        <v>1265.05</v>
      </c>
      <c r="D39" s="110">
        <v>524.9</v>
      </c>
      <c r="E39" s="110">
        <v>808.35</v>
      </c>
      <c r="F39" s="110">
        <v>304.44</v>
      </c>
      <c r="G39" s="110"/>
      <c r="H39" s="110"/>
      <c r="I39" s="110"/>
      <c r="J39" s="43"/>
    </row>
    <row r="40" spans="1:10" x14ac:dyDescent="0.25">
      <c r="A40" s="218">
        <v>13</v>
      </c>
      <c r="B40" s="41" t="s">
        <v>260</v>
      </c>
      <c r="C40" s="110">
        <v>1265.05</v>
      </c>
      <c r="D40" s="110">
        <v>504.71</v>
      </c>
      <c r="E40" s="110">
        <v>671.26</v>
      </c>
      <c r="F40" s="110">
        <v>504.71</v>
      </c>
      <c r="G40" s="110"/>
      <c r="H40" s="110"/>
      <c r="I40" s="110"/>
      <c r="J40" s="43"/>
    </row>
    <row r="41" spans="1:10" x14ac:dyDescent="0.25">
      <c r="A41" s="220"/>
      <c r="B41" s="41" t="s">
        <v>261</v>
      </c>
      <c r="C41" s="110"/>
      <c r="D41" s="110"/>
      <c r="E41" s="110"/>
      <c r="F41" s="110"/>
      <c r="G41" s="110"/>
      <c r="H41" s="110"/>
      <c r="I41" s="110">
        <v>1548.55</v>
      </c>
      <c r="J41" s="43"/>
    </row>
    <row r="42" spans="1:10" x14ac:dyDescent="0.25">
      <c r="A42" s="220"/>
      <c r="B42" s="41" t="s">
        <v>262</v>
      </c>
      <c r="C42" s="110"/>
      <c r="D42" s="110"/>
      <c r="E42" s="110"/>
      <c r="F42" s="110"/>
      <c r="G42" s="110"/>
      <c r="H42" s="110"/>
      <c r="I42" s="110">
        <v>3348.64</v>
      </c>
      <c r="J42" s="43"/>
    </row>
    <row r="43" spans="1:10" x14ac:dyDescent="0.25">
      <c r="A43" s="220"/>
      <c r="B43" s="41" t="s">
        <v>263</v>
      </c>
      <c r="C43" s="110"/>
      <c r="D43" s="110"/>
      <c r="E43" s="110"/>
      <c r="F43" s="110"/>
      <c r="G43" s="110"/>
      <c r="H43" s="110"/>
      <c r="I43" s="110">
        <v>2001.25</v>
      </c>
      <c r="J43" s="43"/>
    </row>
    <row r="44" spans="1:10" x14ac:dyDescent="0.25">
      <c r="A44" s="220"/>
      <c r="B44" s="41" t="s">
        <v>264</v>
      </c>
      <c r="C44" s="110"/>
      <c r="D44" s="110"/>
      <c r="E44" s="110"/>
      <c r="F44" s="110"/>
      <c r="G44" s="110"/>
      <c r="H44" s="110"/>
      <c r="I44" s="110">
        <v>1548.55</v>
      </c>
      <c r="J44" s="43"/>
    </row>
    <row r="45" spans="1:10" x14ac:dyDescent="0.25">
      <c r="A45" s="221"/>
      <c r="B45" s="41" t="s">
        <v>265</v>
      </c>
      <c r="C45" s="110">
        <v>1265.05</v>
      </c>
      <c r="D45" s="110">
        <v>504.71</v>
      </c>
      <c r="E45" s="110">
        <v>671.26</v>
      </c>
      <c r="F45" s="110">
        <v>504.71</v>
      </c>
      <c r="G45" s="110"/>
      <c r="H45" s="110"/>
      <c r="I45" s="110"/>
      <c r="J45" s="43"/>
    </row>
    <row r="46" spans="1:10" x14ac:dyDescent="0.25">
      <c r="A46" s="217">
        <v>14</v>
      </c>
      <c r="B46" s="41" t="s">
        <v>266</v>
      </c>
      <c r="C46" s="110">
        <v>1265.05</v>
      </c>
      <c r="D46" s="110">
        <v>484.52</v>
      </c>
      <c r="E46" s="110">
        <v>809.15</v>
      </c>
      <c r="F46" s="110">
        <v>305.25</v>
      </c>
      <c r="G46" s="110"/>
      <c r="H46" s="110"/>
      <c r="I46" s="110">
        <v>1668.97</v>
      </c>
      <c r="J46" s="43"/>
    </row>
    <row r="47" spans="1:10" x14ac:dyDescent="0.25">
      <c r="A47" s="217"/>
      <c r="B47" s="41" t="s">
        <v>267</v>
      </c>
      <c r="C47" s="110">
        <v>1265.05</v>
      </c>
      <c r="D47" s="110">
        <v>524.9</v>
      </c>
      <c r="E47" s="110">
        <v>808.35</v>
      </c>
      <c r="F47" s="110">
        <v>404.17</v>
      </c>
      <c r="G47" s="110"/>
      <c r="H47" s="110"/>
      <c r="I47" s="110"/>
      <c r="J47" s="43"/>
    </row>
    <row r="48" spans="1:10" x14ac:dyDescent="0.25">
      <c r="A48" s="217">
        <v>15</v>
      </c>
      <c r="B48" s="41" t="s">
        <v>268</v>
      </c>
      <c r="C48" s="110"/>
      <c r="D48" s="110"/>
      <c r="E48" s="110">
        <v>969.04</v>
      </c>
      <c r="F48" s="110"/>
      <c r="G48" s="110"/>
      <c r="H48" s="110"/>
      <c r="I48" s="110"/>
      <c r="J48" s="43"/>
    </row>
    <row r="49" spans="1:10" x14ac:dyDescent="0.25">
      <c r="A49" s="217"/>
      <c r="B49" s="41" t="s">
        <v>269</v>
      </c>
      <c r="C49" s="110"/>
      <c r="D49" s="110"/>
      <c r="E49" s="110">
        <v>969.05</v>
      </c>
      <c r="F49" s="110"/>
      <c r="G49" s="110"/>
      <c r="H49" s="110"/>
      <c r="I49" s="110"/>
      <c r="J49" s="43"/>
    </row>
    <row r="50" spans="1:10" x14ac:dyDescent="0.25">
      <c r="A50" s="43">
        <v>16</v>
      </c>
      <c r="B50" s="41" t="s">
        <v>270</v>
      </c>
      <c r="C50" s="110">
        <v>1988.65</v>
      </c>
      <c r="D50" s="110">
        <v>1009.42</v>
      </c>
      <c r="E50" s="110">
        <v>1514.13</v>
      </c>
      <c r="F50" s="110"/>
      <c r="G50" s="110"/>
      <c r="H50" s="110"/>
      <c r="I50" s="110"/>
      <c r="J50" s="43"/>
    </row>
    <row r="51" spans="1:10" x14ac:dyDescent="0.25">
      <c r="A51" s="217">
        <v>17</v>
      </c>
      <c r="B51" s="41" t="s">
        <v>271</v>
      </c>
      <c r="C51" s="110"/>
      <c r="D51" s="110"/>
      <c r="E51" s="110">
        <v>1009.42</v>
      </c>
      <c r="F51" s="110"/>
      <c r="G51" s="110"/>
      <c r="H51" s="110"/>
      <c r="I51" s="110"/>
      <c r="J51" s="43"/>
    </row>
    <row r="52" spans="1:10" x14ac:dyDescent="0.25">
      <c r="A52" s="217"/>
      <c r="B52" s="41" t="s">
        <v>272</v>
      </c>
      <c r="C52" s="110"/>
      <c r="D52" s="110"/>
      <c r="E52" s="110">
        <v>1009.42</v>
      </c>
      <c r="F52" s="110"/>
      <c r="G52" s="110"/>
      <c r="H52" s="110"/>
      <c r="I52" s="110"/>
      <c r="J52" s="43"/>
    </row>
    <row r="53" spans="1:10" x14ac:dyDescent="0.25">
      <c r="A53" s="217">
        <v>18</v>
      </c>
      <c r="B53" s="41" t="s">
        <v>273</v>
      </c>
      <c r="C53" s="110">
        <v>888.23</v>
      </c>
      <c r="D53" s="110">
        <v>408.39</v>
      </c>
      <c r="E53" s="110">
        <v>481.9</v>
      </c>
      <c r="F53" s="110">
        <v>240.95</v>
      </c>
      <c r="G53" s="110"/>
      <c r="H53" s="110"/>
      <c r="I53" s="110">
        <v>1021.29</v>
      </c>
      <c r="J53" s="43"/>
    </row>
    <row r="54" spans="1:10" x14ac:dyDescent="0.25">
      <c r="A54" s="217"/>
      <c r="B54" s="41" t="s">
        <v>274</v>
      </c>
      <c r="C54" s="110">
        <v>888.23</v>
      </c>
      <c r="D54" s="110">
        <v>408.39</v>
      </c>
      <c r="E54" s="110">
        <v>481.9</v>
      </c>
      <c r="F54" s="110">
        <v>359.38</v>
      </c>
      <c r="G54" s="110"/>
      <c r="H54" s="110"/>
      <c r="I54" s="110"/>
      <c r="J54" s="43"/>
    </row>
    <row r="55" spans="1:10" x14ac:dyDescent="0.25">
      <c r="A55" s="217">
        <v>19</v>
      </c>
      <c r="B55" s="41" t="s">
        <v>275</v>
      </c>
      <c r="C55" s="110">
        <v>888.23</v>
      </c>
      <c r="D55" s="110">
        <v>369.95</v>
      </c>
      <c r="E55" s="110">
        <v>514.09</v>
      </c>
      <c r="F55" s="110"/>
      <c r="G55" s="110"/>
      <c r="H55" s="110"/>
      <c r="I55" s="110"/>
      <c r="J55" s="43"/>
    </row>
    <row r="56" spans="1:10" x14ac:dyDescent="0.25">
      <c r="A56" s="217"/>
      <c r="B56" s="41" t="s">
        <v>276</v>
      </c>
      <c r="C56" s="110"/>
      <c r="D56" s="110">
        <v>360.34</v>
      </c>
      <c r="E56" s="110">
        <v>576.54</v>
      </c>
      <c r="F56" s="110">
        <v>360.34</v>
      </c>
      <c r="G56" s="110"/>
      <c r="H56" s="110"/>
      <c r="I56" s="110"/>
      <c r="J56" s="43"/>
    </row>
    <row r="57" spans="1:10" ht="15.6" customHeight="1" x14ac:dyDescent="0.25">
      <c r="A57" s="218">
        <v>20</v>
      </c>
      <c r="B57" s="41" t="s">
        <v>277</v>
      </c>
      <c r="C57" s="110">
        <v>2085.9899999999998</v>
      </c>
      <c r="D57" s="110">
        <v>587.85</v>
      </c>
      <c r="E57" s="110">
        <v>734.81</v>
      </c>
      <c r="F57" s="110">
        <v>399.74</v>
      </c>
      <c r="G57" s="110">
        <v>1693.01</v>
      </c>
      <c r="H57" s="110"/>
      <c r="I57" s="110">
        <v>1668.97</v>
      </c>
      <c r="J57" s="43"/>
    </row>
    <row r="58" spans="1:10" ht="43.5" customHeight="1" x14ac:dyDescent="0.25">
      <c r="A58" s="222"/>
      <c r="B58" s="41" t="s">
        <v>278</v>
      </c>
      <c r="C58" s="110">
        <v>6089.86</v>
      </c>
      <c r="D58" s="110"/>
      <c r="E58" s="110"/>
      <c r="F58" s="110"/>
      <c r="G58" s="110"/>
      <c r="H58" s="110"/>
      <c r="I58" s="110"/>
      <c r="J58" s="43"/>
    </row>
    <row r="59" spans="1:10" x14ac:dyDescent="0.25">
      <c r="A59" s="222"/>
      <c r="B59" s="41" t="s">
        <v>279</v>
      </c>
      <c r="C59" s="110">
        <v>2085.9899999999998</v>
      </c>
      <c r="D59" s="110">
        <v>734.81</v>
      </c>
      <c r="E59" s="110">
        <v>881.77</v>
      </c>
      <c r="F59" s="110">
        <v>440.89</v>
      </c>
      <c r="G59" s="43"/>
      <c r="H59" s="43"/>
      <c r="I59" s="43"/>
      <c r="J59" s="43"/>
    </row>
    <row r="60" spans="1:10" x14ac:dyDescent="0.25">
      <c r="A60" s="217">
        <v>21</v>
      </c>
      <c r="B60" s="41" t="s">
        <v>280</v>
      </c>
      <c r="C60" s="110">
        <v>1345.8</v>
      </c>
      <c r="D60" s="110">
        <v>393.33</v>
      </c>
      <c r="E60" s="110">
        <v>656.86</v>
      </c>
      <c r="F60" s="110">
        <v>279.26</v>
      </c>
      <c r="G60" s="110"/>
      <c r="H60" s="110"/>
      <c r="I60" s="110">
        <v>987.95</v>
      </c>
      <c r="J60" s="43"/>
    </row>
    <row r="61" spans="1:10" x14ac:dyDescent="0.25">
      <c r="A61" s="217"/>
      <c r="B61" s="41" t="s">
        <v>281</v>
      </c>
      <c r="C61" s="110">
        <v>1345.8</v>
      </c>
      <c r="D61" s="110">
        <v>393.33</v>
      </c>
      <c r="E61" s="110">
        <v>656.86</v>
      </c>
      <c r="F61" s="110">
        <v>326.45999999999998</v>
      </c>
      <c r="G61" s="110"/>
      <c r="H61" s="110"/>
      <c r="I61" s="110"/>
      <c r="J61" s="43"/>
    </row>
    <row r="62" spans="1:10" x14ac:dyDescent="0.25">
      <c r="A62" s="217"/>
      <c r="B62" s="41" t="s">
        <v>282</v>
      </c>
      <c r="C62" s="110">
        <v>1345.8</v>
      </c>
      <c r="D62" s="110"/>
      <c r="E62" s="110">
        <v>983.33</v>
      </c>
      <c r="F62" s="110"/>
      <c r="G62" s="110"/>
      <c r="H62" s="110"/>
      <c r="I62" s="110"/>
      <c r="J62" s="43"/>
    </row>
    <row r="63" spans="1:10" x14ac:dyDescent="0.25">
      <c r="A63" s="217"/>
      <c r="B63" s="41" t="s">
        <v>283</v>
      </c>
      <c r="C63" s="110">
        <v>1345.8</v>
      </c>
      <c r="D63" s="110"/>
      <c r="E63" s="110">
        <v>983.33</v>
      </c>
      <c r="F63" s="110"/>
      <c r="G63" s="110"/>
      <c r="H63" s="110"/>
      <c r="I63" s="110"/>
      <c r="J63" s="43"/>
    </row>
    <row r="64" spans="1:10" x14ac:dyDescent="0.25">
      <c r="A64" s="217">
        <v>22</v>
      </c>
      <c r="B64" s="41" t="s">
        <v>284</v>
      </c>
      <c r="C64" s="110">
        <v>1063.18</v>
      </c>
      <c r="D64" s="110">
        <v>351.83</v>
      </c>
      <c r="E64" s="110">
        <v>587.55999999999995</v>
      </c>
      <c r="F64" s="110">
        <v>175.92</v>
      </c>
      <c r="G64" s="110"/>
      <c r="H64" s="110"/>
      <c r="I64" s="110">
        <v>928.58</v>
      </c>
      <c r="J64" s="43"/>
    </row>
    <row r="65" spans="1:12" ht="16.899999999999999" customHeight="1" x14ac:dyDescent="0.25">
      <c r="A65" s="217"/>
      <c r="B65" s="41" t="s">
        <v>285</v>
      </c>
      <c r="C65" s="110">
        <v>1063.18</v>
      </c>
      <c r="D65" s="110">
        <v>351.83</v>
      </c>
      <c r="E65" s="110">
        <v>545.34</v>
      </c>
      <c r="F65" s="110">
        <v>239.24</v>
      </c>
      <c r="G65" s="110"/>
      <c r="H65" s="110"/>
      <c r="I65" s="110"/>
      <c r="J65" s="43"/>
    </row>
    <row r="66" spans="1:12" x14ac:dyDescent="0.25">
      <c r="A66" s="217"/>
      <c r="B66" s="41" t="s">
        <v>286</v>
      </c>
      <c r="C66" s="110">
        <v>2055.92</v>
      </c>
      <c r="D66" s="110"/>
      <c r="E66" s="110"/>
      <c r="F66" s="110"/>
      <c r="G66" s="110"/>
      <c r="H66" s="110"/>
      <c r="I66" s="110"/>
      <c r="J66" s="43"/>
    </row>
    <row r="67" spans="1:12" ht="31.5" x14ac:dyDescent="0.25">
      <c r="A67" s="217"/>
      <c r="B67" s="41" t="s">
        <v>287</v>
      </c>
      <c r="C67" s="110">
        <v>2859.13</v>
      </c>
      <c r="D67" s="110"/>
      <c r="E67" s="110"/>
      <c r="F67" s="110"/>
      <c r="G67" s="110"/>
      <c r="H67" s="110"/>
      <c r="I67" s="110"/>
      <c r="J67" s="43"/>
    </row>
    <row r="68" spans="1:12" x14ac:dyDescent="0.25">
      <c r="A68" s="217">
        <v>23</v>
      </c>
      <c r="B68" s="41" t="s">
        <v>288</v>
      </c>
      <c r="C68" s="110">
        <v>1426.55</v>
      </c>
      <c r="D68" s="110">
        <v>406.95</v>
      </c>
      <c r="E68" s="110">
        <v>508.69</v>
      </c>
      <c r="F68" s="110">
        <v>240.1</v>
      </c>
      <c r="G68" s="110"/>
      <c r="H68" s="110"/>
      <c r="I68" s="110">
        <v>1000.11</v>
      </c>
      <c r="J68" s="43"/>
    </row>
    <row r="69" spans="1:12" x14ac:dyDescent="0.25">
      <c r="A69" s="217"/>
      <c r="B69" s="41" t="s">
        <v>289</v>
      </c>
      <c r="C69" s="110">
        <v>1426.55</v>
      </c>
      <c r="D69" s="110">
        <v>406.95</v>
      </c>
      <c r="E69" s="110">
        <v>549.38</v>
      </c>
      <c r="F69" s="110">
        <v>313.35000000000002</v>
      </c>
      <c r="G69" s="110"/>
      <c r="H69" s="110"/>
      <c r="I69" s="110"/>
      <c r="J69" s="43"/>
    </row>
    <row r="70" spans="1:12" x14ac:dyDescent="0.25">
      <c r="A70" s="217">
        <v>24</v>
      </c>
      <c r="B70" s="41" t="s">
        <v>290</v>
      </c>
      <c r="C70" s="110"/>
      <c r="D70" s="110"/>
      <c r="E70" s="110"/>
      <c r="F70" s="110"/>
      <c r="G70" s="110"/>
      <c r="H70" s="110">
        <v>1255.96</v>
      </c>
      <c r="I70" s="110"/>
      <c r="J70" s="43"/>
    </row>
    <row r="71" spans="1:12" x14ac:dyDescent="0.25">
      <c r="A71" s="217"/>
      <c r="B71" s="41" t="s">
        <v>291</v>
      </c>
      <c r="C71" s="110"/>
      <c r="D71" s="110"/>
      <c r="E71" s="110"/>
      <c r="F71" s="110"/>
      <c r="G71" s="110"/>
      <c r="H71" s="110">
        <v>1183.1199999999999</v>
      </c>
      <c r="I71" s="110"/>
      <c r="J71" s="43"/>
    </row>
    <row r="72" spans="1:12" x14ac:dyDescent="0.25">
      <c r="A72" s="217">
        <v>25</v>
      </c>
      <c r="B72" s="41" t="s">
        <v>292</v>
      </c>
      <c r="C72" s="110">
        <v>817.57</v>
      </c>
      <c r="D72" s="110">
        <v>355.3125</v>
      </c>
      <c r="E72" s="110"/>
      <c r="F72" s="110">
        <v>220.29750000000001</v>
      </c>
      <c r="G72" s="110"/>
      <c r="H72" s="110"/>
      <c r="I72" s="110">
        <v>1063.54</v>
      </c>
      <c r="J72" s="43"/>
    </row>
    <row r="73" spans="1:12" x14ac:dyDescent="0.25">
      <c r="A73" s="217"/>
      <c r="B73" s="41" t="s">
        <v>293</v>
      </c>
      <c r="C73" s="110">
        <v>1261.69</v>
      </c>
      <c r="D73" s="110">
        <v>535.83000000000004</v>
      </c>
      <c r="E73" s="110"/>
      <c r="F73" s="110">
        <v>535.83000000000004</v>
      </c>
      <c r="G73" s="110"/>
      <c r="H73" s="110"/>
      <c r="I73" s="110"/>
      <c r="J73" s="43"/>
    </row>
    <row r="74" spans="1:12" x14ac:dyDescent="0.25">
      <c r="A74" s="218">
        <v>26</v>
      </c>
      <c r="B74" s="41" t="s">
        <v>294</v>
      </c>
      <c r="C74" s="110"/>
      <c r="D74" s="110">
        <v>840.37</v>
      </c>
      <c r="E74" s="110"/>
      <c r="F74" s="110"/>
      <c r="G74" s="110"/>
      <c r="H74" s="110"/>
      <c r="I74" s="110"/>
      <c r="J74" s="43"/>
    </row>
    <row r="75" spans="1:12" ht="66" customHeight="1" x14ac:dyDescent="0.25">
      <c r="A75" s="222"/>
      <c r="B75" s="41" t="s">
        <v>597</v>
      </c>
      <c r="C75" s="110">
        <v>9953.44</v>
      </c>
      <c r="D75" s="110"/>
      <c r="E75" s="110"/>
      <c r="F75" s="110"/>
      <c r="G75" s="110"/>
      <c r="H75" s="110"/>
      <c r="I75" s="110"/>
      <c r="J75" s="43"/>
    </row>
    <row r="76" spans="1:12" ht="66" customHeight="1" x14ac:dyDescent="0.25">
      <c r="A76" s="222"/>
      <c r="B76" s="176" t="s">
        <v>598</v>
      </c>
      <c r="C76" s="175"/>
      <c r="D76" s="175">
        <v>7465.08</v>
      </c>
      <c r="E76" s="110"/>
      <c r="F76" s="110"/>
      <c r="G76" s="110"/>
      <c r="H76" s="110"/>
      <c r="I76" s="110"/>
      <c r="J76" s="43"/>
    </row>
    <row r="77" spans="1:12" x14ac:dyDescent="0.25">
      <c r="A77" s="222"/>
      <c r="B77" s="41" t="s">
        <v>295</v>
      </c>
      <c r="C77" s="110"/>
      <c r="D77" s="110">
        <v>690.75</v>
      </c>
      <c r="E77" s="110"/>
      <c r="F77" s="110"/>
      <c r="G77" s="110"/>
      <c r="H77" s="110"/>
      <c r="I77" s="110"/>
      <c r="J77" s="43"/>
    </row>
    <row r="78" spans="1:12" ht="69" customHeight="1" x14ac:dyDescent="0.25">
      <c r="A78" s="222"/>
      <c r="B78" s="77" t="s">
        <v>599</v>
      </c>
      <c r="C78" s="110">
        <v>7940.5</v>
      </c>
      <c r="D78" s="110"/>
      <c r="E78" s="110"/>
      <c r="F78" s="110"/>
      <c r="G78" s="110"/>
      <c r="H78" s="110"/>
      <c r="I78" s="110"/>
      <c r="J78" s="43"/>
    </row>
    <row r="79" spans="1:12" ht="69" customHeight="1" x14ac:dyDescent="0.25">
      <c r="A79" s="219"/>
      <c r="B79" s="177" t="s">
        <v>600</v>
      </c>
      <c r="C79" s="64"/>
      <c r="D79" s="175">
        <v>5955.38</v>
      </c>
      <c r="E79" s="110"/>
      <c r="F79" s="110"/>
      <c r="G79" s="110"/>
      <c r="H79" s="110"/>
      <c r="I79" s="110"/>
      <c r="J79" s="43"/>
    </row>
    <row r="80" spans="1:12" ht="26.25" customHeight="1" x14ac:dyDescent="0.25">
      <c r="A80" s="43">
        <v>27</v>
      </c>
      <c r="B80" s="41" t="s">
        <v>296</v>
      </c>
      <c r="C80" s="110"/>
      <c r="D80" s="110"/>
      <c r="E80" s="110">
        <v>1719.85</v>
      </c>
      <c r="F80" s="110"/>
      <c r="G80" s="110"/>
      <c r="H80" s="110"/>
      <c r="I80" s="110"/>
      <c r="J80" s="43"/>
      <c r="L80" s="107"/>
    </row>
    <row r="81" spans="1:12" ht="26.25" customHeight="1" x14ac:dyDescent="0.25">
      <c r="A81" s="75">
        <v>28</v>
      </c>
      <c r="B81" s="41" t="s">
        <v>297</v>
      </c>
      <c r="C81" s="110"/>
      <c r="D81" s="110"/>
      <c r="E81" s="110">
        <v>1314.65</v>
      </c>
      <c r="F81" s="110"/>
      <c r="G81" s="110"/>
      <c r="H81" s="110"/>
      <c r="I81" s="110"/>
      <c r="J81" s="43"/>
      <c r="L81" s="107"/>
    </row>
    <row r="82" spans="1:12" ht="31.5" customHeight="1" x14ac:dyDescent="0.25">
      <c r="A82" s="75">
        <v>29</v>
      </c>
      <c r="B82" s="41" t="s">
        <v>298</v>
      </c>
      <c r="C82" s="110"/>
      <c r="D82" s="110"/>
      <c r="F82" s="110">
        <v>399.74</v>
      </c>
      <c r="G82" s="110"/>
      <c r="H82" s="110"/>
      <c r="I82" s="110"/>
      <c r="J82" s="43"/>
      <c r="L82" s="107"/>
    </row>
    <row r="83" spans="1:12" x14ac:dyDescent="0.25">
      <c r="A83" s="218">
        <v>30</v>
      </c>
      <c r="B83" s="41" t="s">
        <v>299</v>
      </c>
      <c r="C83" s="110"/>
      <c r="D83" s="110"/>
      <c r="E83" s="110"/>
      <c r="F83" s="110"/>
      <c r="G83" s="110"/>
      <c r="H83" s="110"/>
      <c r="I83" s="110"/>
      <c r="J83" s="43"/>
    </row>
    <row r="84" spans="1:12" x14ac:dyDescent="0.25">
      <c r="A84" s="222"/>
      <c r="B84" s="41" t="s">
        <v>300</v>
      </c>
      <c r="C84" s="110"/>
      <c r="D84" s="110"/>
      <c r="E84" s="110"/>
      <c r="F84" s="110"/>
      <c r="G84" s="110"/>
      <c r="H84" s="110"/>
      <c r="I84" s="110"/>
      <c r="J84" s="43">
        <v>832.28</v>
      </c>
    </row>
    <row r="85" spans="1:12" x14ac:dyDescent="0.25">
      <c r="A85" s="219"/>
      <c r="B85" s="41" t="s">
        <v>301</v>
      </c>
      <c r="C85" s="110"/>
      <c r="D85" s="110"/>
      <c r="E85" s="110"/>
      <c r="F85" s="110"/>
      <c r="G85" s="110"/>
      <c r="H85" s="110"/>
      <c r="I85" s="110"/>
      <c r="J85" s="110">
        <v>1520.11</v>
      </c>
    </row>
    <row r="86" spans="1:12" ht="31.5" customHeight="1" x14ac:dyDescent="0.25">
      <c r="A86" s="223" t="s">
        <v>449</v>
      </c>
      <c r="B86" s="223"/>
      <c r="C86" s="223"/>
      <c r="D86" s="223"/>
      <c r="E86" s="223"/>
      <c r="F86" s="223"/>
      <c r="G86" s="223"/>
      <c r="H86" s="223"/>
      <c r="I86" s="223"/>
      <c r="J86" s="223"/>
    </row>
    <row r="87" spans="1:12" ht="25.5" customHeight="1" x14ac:dyDescent="0.25">
      <c r="A87" s="224" t="s">
        <v>302</v>
      </c>
      <c r="B87" s="224"/>
      <c r="C87" s="224"/>
      <c r="D87" s="224"/>
      <c r="E87" s="224"/>
      <c r="F87" s="224"/>
      <c r="G87" s="224"/>
      <c r="H87" s="224"/>
      <c r="I87" s="224"/>
      <c r="J87" s="224"/>
    </row>
    <row r="88" spans="1:12" ht="37.5" customHeight="1" x14ac:dyDescent="0.25">
      <c r="A88" s="225" t="s">
        <v>303</v>
      </c>
      <c r="B88" s="224" t="s">
        <v>304</v>
      </c>
      <c r="C88" s="224"/>
      <c r="D88" s="224"/>
      <c r="E88" s="224"/>
      <c r="F88" s="224"/>
      <c r="G88" s="224"/>
      <c r="H88" s="224"/>
      <c r="I88" s="224"/>
      <c r="J88" s="224"/>
    </row>
    <row r="89" spans="1:12" ht="37.5" customHeight="1" x14ac:dyDescent="0.25">
      <c r="A89" s="225"/>
      <c r="B89" s="224" t="s">
        <v>305</v>
      </c>
      <c r="C89" s="224"/>
      <c r="D89" s="224"/>
      <c r="E89" s="224"/>
      <c r="F89" s="224"/>
      <c r="G89" s="224"/>
      <c r="H89" s="224"/>
      <c r="I89" s="224"/>
      <c r="J89" s="224"/>
    </row>
    <row r="90" spans="1:12" ht="16.5" x14ac:dyDescent="0.25">
      <c r="C90" s="109"/>
      <c r="D90" s="39"/>
      <c r="E90" s="39"/>
      <c r="F90" s="14"/>
      <c r="G90" s="39"/>
      <c r="H90" s="39"/>
      <c r="I90" s="39"/>
      <c r="J90" s="39"/>
    </row>
  </sheetData>
  <autoFilter ref="A14:J89" xr:uid="{639FCD91-221A-410E-B9FB-9D01BF6172A1}"/>
  <mergeCells count="40">
    <mergeCell ref="A86:J86"/>
    <mergeCell ref="A87:J87"/>
    <mergeCell ref="A88:A89"/>
    <mergeCell ref="B88:J88"/>
    <mergeCell ref="B89:J89"/>
    <mergeCell ref="A83:A85"/>
    <mergeCell ref="A48:A49"/>
    <mergeCell ref="A51:A52"/>
    <mergeCell ref="A53:A54"/>
    <mergeCell ref="A55:A56"/>
    <mergeCell ref="A57:A59"/>
    <mergeCell ref="A60:A63"/>
    <mergeCell ref="A64:A67"/>
    <mergeCell ref="A68:A69"/>
    <mergeCell ref="A70:A71"/>
    <mergeCell ref="A72:A73"/>
    <mergeCell ref="A74:A79"/>
    <mergeCell ref="J12:J14"/>
    <mergeCell ref="A46:A47"/>
    <mergeCell ref="A15:A16"/>
    <mergeCell ref="A17:A18"/>
    <mergeCell ref="A21:A25"/>
    <mergeCell ref="A26:A27"/>
    <mergeCell ref="A28:A29"/>
    <mergeCell ref="A30:A31"/>
    <mergeCell ref="A32:A33"/>
    <mergeCell ref="A34:A35"/>
    <mergeCell ref="A36:A37"/>
    <mergeCell ref="A38:A39"/>
    <mergeCell ref="A40:A45"/>
    <mergeCell ref="A12:A14"/>
    <mergeCell ref="B12:B14"/>
    <mergeCell ref="C12:C14"/>
    <mergeCell ref="D12:H13"/>
    <mergeCell ref="I12:I14"/>
    <mergeCell ref="H1:J1"/>
    <mergeCell ref="H2:J2"/>
    <mergeCell ref="H3:J3"/>
    <mergeCell ref="A9:J9"/>
    <mergeCell ref="A10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29"/>
  <sheetViews>
    <sheetView topLeftCell="A13" zoomScaleNormal="100" workbookViewId="0">
      <selection activeCell="M25" sqref="M25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43" t="s">
        <v>448</v>
      </c>
      <c r="B2" s="243"/>
      <c r="C2" s="243"/>
      <c r="D2" s="243"/>
      <c r="E2" s="243"/>
      <c r="F2" s="243"/>
      <c r="G2" s="243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275" t="s">
        <v>148</v>
      </c>
      <c r="B5" s="275"/>
      <c r="C5" s="275"/>
      <c r="D5" s="275"/>
      <c r="E5" s="50"/>
      <c r="F5" s="51"/>
      <c r="G5" s="52"/>
    </row>
    <row r="6" spans="1:7" x14ac:dyDescent="0.25">
      <c r="A6" s="276">
        <v>1</v>
      </c>
      <c r="B6" s="27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276"/>
      <c r="B7" s="27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276"/>
      <c r="B8" s="27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276"/>
      <c r="B9" s="27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276"/>
      <c r="B10" s="27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276"/>
      <c r="B11" s="27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276"/>
      <c r="B12" s="27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276"/>
      <c r="B13" s="27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276"/>
      <c r="B14" s="277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276"/>
      <c r="B15" s="27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276"/>
      <c r="B16" s="27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276"/>
      <c r="B17" s="27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276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276"/>
      <c r="B20" s="47" t="s">
        <v>174</v>
      </c>
      <c r="C20" s="71" t="s">
        <v>176</v>
      </c>
      <c r="D20" s="162" t="s">
        <v>462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278"/>
      <c r="B22" s="278"/>
      <c r="C22" s="278"/>
      <c r="D22" s="278"/>
      <c r="E22" s="65"/>
      <c r="F22" s="66"/>
    </row>
    <row r="23" spans="1:7" x14ac:dyDescent="0.25">
      <c r="A23" s="275" t="s">
        <v>182</v>
      </c>
      <c r="B23" s="275"/>
      <c r="C23" s="275"/>
      <c r="D23" s="275"/>
      <c r="E23" s="50"/>
      <c r="F23" s="51"/>
      <c r="G23" s="52"/>
    </row>
    <row r="24" spans="1:7" ht="31.5" x14ac:dyDescent="0.25">
      <c r="A24" s="276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276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  <row r="28" spans="1:7" ht="32.25" customHeight="1" x14ac:dyDescent="0.25">
      <c r="A28" s="161" t="s">
        <v>303</v>
      </c>
      <c r="B28" s="274" t="s">
        <v>438</v>
      </c>
      <c r="C28" s="274"/>
      <c r="D28" s="274"/>
      <c r="E28" s="274"/>
      <c r="F28" s="274"/>
      <c r="G28" s="274"/>
    </row>
    <row r="29" spans="1:7" ht="48" customHeight="1" x14ac:dyDescent="0.25">
      <c r="A29" s="163" t="s">
        <v>439</v>
      </c>
      <c r="B29" s="273" t="s">
        <v>463</v>
      </c>
      <c r="C29" s="273"/>
      <c r="D29" s="273"/>
      <c r="E29" s="273"/>
      <c r="F29" s="273"/>
      <c r="G29" s="273"/>
    </row>
  </sheetData>
  <mergeCells count="10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43" t="s">
        <v>461</v>
      </c>
      <c r="B2" s="243"/>
      <c r="C2" s="243"/>
      <c r="D2" s="243"/>
      <c r="E2" s="243"/>
      <c r="F2" s="243"/>
      <c r="G2" s="243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275" t="s">
        <v>148</v>
      </c>
      <c r="B5" s="275"/>
      <c r="C5" s="275"/>
      <c r="D5" s="275"/>
      <c r="E5" s="50"/>
      <c r="F5" s="51"/>
      <c r="G5" s="52"/>
    </row>
    <row r="6" spans="1:7" x14ac:dyDescent="0.25">
      <c r="A6" s="276">
        <v>1</v>
      </c>
      <c r="B6" s="27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276"/>
      <c r="B7" s="27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276"/>
      <c r="B8" s="27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276"/>
      <c r="B9" s="27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276"/>
      <c r="B10" s="27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276"/>
      <c r="B11" s="27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276"/>
      <c r="B12" s="27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276"/>
      <c r="B13" s="27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276"/>
      <c r="B14" s="277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276"/>
      <c r="B15" s="27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276"/>
      <c r="B16" s="27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276"/>
      <c r="B17" s="27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276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276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278"/>
      <c r="B22" s="278"/>
      <c r="C22" s="278"/>
      <c r="D22" s="278"/>
      <c r="E22" s="65"/>
      <c r="F22" s="66"/>
    </row>
    <row r="23" spans="1:7" x14ac:dyDescent="0.25">
      <c r="A23" s="275" t="s">
        <v>182</v>
      </c>
      <c r="B23" s="275"/>
      <c r="C23" s="275"/>
      <c r="D23" s="275"/>
      <c r="E23" s="50"/>
      <c r="F23" s="51"/>
      <c r="G23" s="52"/>
    </row>
    <row r="24" spans="1:7" ht="31.5" x14ac:dyDescent="0.25">
      <c r="A24" s="276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276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L12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284" t="s">
        <v>334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12" ht="15.75" x14ac:dyDescent="0.25">
      <c r="A2" s="285" t="s">
        <v>200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</row>
    <row r="3" spans="1:12" ht="35.25" customHeight="1" x14ac:dyDescent="0.25">
      <c r="A3" s="286" t="s">
        <v>201</v>
      </c>
      <c r="B3" s="287" t="s">
        <v>145</v>
      </c>
      <c r="C3" s="288" t="s">
        <v>316</v>
      </c>
      <c r="D3" s="287" t="s">
        <v>317</v>
      </c>
      <c r="E3" s="291" t="s">
        <v>335</v>
      </c>
      <c r="F3" s="291"/>
      <c r="G3" s="291"/>
      <c r="H3" s="291"/>
      <c r="I3" s="291" t="s">
        <v>336</v>
      </c>
      <c r="J3" s="291"/>
      <c r="K3" s="291"/>
      <c r="L3" s="291"/>
    </row>
    <row r="4" spans="1:12" ht="35.25" customHeight="1" x14ac:dyDescent="0.25">
      <c r="A4" s="286"/>
      <c r="B4" s="287"/>
      <c r="C4" s="289"/>
      <c r="D4" s="287"/>
      <c r="E4" s="279" t="s">
        <v>318</v>
      </c>
      <c r="F4" s="279"/>
      <c r="G4" s="279" t="s">
        <v>319</v>
      </c>
      <c r="H4" s="279"/>
      <c r="I4" s="279" t="s">
        <v>318</v>
      </c>
      <c r="J4" s="279"/>
      <c r="K4" s="279" t="s">
        <v>319</v>
      </c>
      <c r="L4" s="279"/>
    </row>
    <row r="5" spans="1:12" ht="51.75" customHeight="1" x14ac:dyDescent="0.25">
      <c r="A5" s="286"/>
      <c r="B5" s="287"/>
      <c r="C5" s="290"/>
      <c r="D5" s="287"/>
      <c r="E5" s="118" t="s">
        <v>320</v>
      </c>
      <c r="F5" s="118" t="s">
        <v>321</v>
      </c>
      <c r="G5" s="118" t="s">
        <v>320</v>
      </c>
      <c r="H5" s="118" t="s">
        <v>321</v>
      </c>
      <c r="I5" s="118" t="s">
        <v>320</v>
      </c>
      <c r="J5" s="118" t="s">
        <v>321</v>
      </c>
      <c r="K5" s="118" t="s">
        <v>320</v>
      </c>
      <c r="L5" s="118" t="s">
        <v>321</v>
      </c>
    </row>
    <row r="6" spans="1:12" ht="61.5" customHeight="1" x14ac:dyDescent="0.25">
      <c r="A6" s="119">
        <v>1</v>
      </c>
      <c r="B6" s="111" t="s">
        <v>322</v>
      </c>
      <c r="C6" s="111" t="s">
        <v>323</v>
      </c>
      <c r="D6" s="280" t="s">
        <v>324</v>
      </c>
      <c r="E6" s="112">
        <f>I6*0.7</f>
        <v>851.08800000000008</v>
      </c>
      <c r="F6" s="112">
        <f>J6*0.7</f>
        <v>283.69600000000003</v>
      </c>
      <c r="G6" s="112">
        <f>K6*0.7</f>
        <v>893.64240000000018</v>
      </c>
      <c r="H6" s="112">
        <f>L6*0.7</f>
        <v>303.55472000000003</v>
      </c>
      <c r="I6" s="117">
        <f>1430.4*0.85</f>
        <v>1215.8400000000001</v>
      </c>
      <c r="J6" s="112">
        <f>I6/3</f>
        <v>405.28000000000003</v>
      </c>
      <c r="K6" s="112">
        <f>I6*1.05</f>
        <v>1276.6320000000003</v>
      </c>
      <c r="L6" s="112">
        <f>J6*1.07</f>
        <v>433.64960000000008</v>
      </c>
    </row>
    <row r="7" spans="1:12" ht="61.5" customHeight="1" x14ac:dyDescent="0.25">
      <c r="A7" s="119">
        <v>2</v>
      </c>
      <c r="B7" s="111" t="s">
        <v>325</v>
      </c>
      <c r="C7" s="111" t="s">
        <v>326</v>
      </c>
      <c r="D7" s="281"/>
      <c r="E7" s="112">
        <f t="shared" ref="E7:H10" si="0">I7*0.7</f>
        <v>1186.0161599999999</v>
      </c>
      <c r="F7" s="112">
        <f t="shared" si="0"/>
        <v>395.33871999999997</v>
      </c>
      <c r="G7" s="112">
        <f t="shared" si="0"/>
        <v>1245.3169680000001</v>
      </c>
      <c r="H7" s="112">
        <f t="shared" si="0"/>
        <v>423.01243040000003</v>
      </c>
      <c r="I7" s="117">
        <f>I10*1.03</f>
        <v>1694.3088</v>
      </c>
      <c r="J7" s="112">
        <f t="shared" ref="J7:J10" si="1">I7/3</f>
        <v>564.76959999999997</v>
      </c>
      <c r="K7" s="112">
        <f t="shared" ref="K7:K10" si="2">I7*1.05</f>
        <v>1779.0242400000002</v>
      </c>
      <c r="L7" s="112">
        <f t="shared" ref="L7:L10" si="3">J7*1.07</f>
        <v>604.30347200000006</v>
      </c>
    </row>
    <row r="8" spans="1:12" ht="61.5" customHeight="1" x14ac:dyDescent="0.25">
      <c r="A8" s="119">
        <v>3</v>
      </c>
      <c r="B8" s="111" t="s">
        <v>327</v>
      </c>
      <c r="C8" s="111" t="s">
        <v>328</v>
      </c>
      <c r="D8" s="281"/>
      <c r="E8" s="112">
        <f t="shared" si="0"/>
        <v>889.51211999999998</v>
      </c>
      <c r="F8" s="112">
        <f t="shared" si="0"/>
        <v>296.50403999999997</v>
      </c>
      <c r="G8" s="112">
        <f t="shared" si="0"/>
        <v>933.98772599999995</v>
      </c>
      <c r="H8" s="112">
        <f t="shared" si="0"/>
        <v>317.25932280000001</v>
      </c>
      <c r="I8" s="117">
        <f>I9*0.75</f>
        <v>1270.7316000000001</v>
      </c>
      <c r="J8" s="112">
        <f t="shared" si="1"/>
        <v>423.5772</v>
      </c>
      <c r="K8" s="112">
        <f t="shared" si="2"/>
        <v>1334.26818</v>
      </c>
      <c r="L8" s="112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281"/>
      <c r="E9" s="112">
        <f t="shared" si="0"/>
        <v>1186.0161599999999</v>
      </c>
      <c r="F9" s="112">
        <f t="shared" si="0"/>
        <v>395.33871999999997</v>
      </c>
      <c r="G9" s="112">
        <f t="shared" si="0"/>
        <v>1245.3169680000001</v>
      </c>
      <c r="H9" s="112">
        <f t="shared" si="0"/>
        <v>423.01243040000003</v>
      </c>
      <c r="I9" s="112">
        <f>I7</f>
        <v>1694.3088</v>
      </c>
      <c r="J9" s="112">
        <f t="shared" si="1"/>
        <v>564.76959999999997</v>
      </c>
      <c r="K9" s="112">
        <f t="shared" si="2"/>
        <v>1779.0242400000002</v>
      </c>
      <c r="L9" s="112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282"/>
      <c r="E10" s="112">
        <f t="shared" si="0"/>
        <v>1151.472</v>
      </c>
      <c r="F10" s="112">
        <f t="shared" si="0"/>
        <v>383.82400000000001</v>
      </c>
      <c r="G10" s="112">
        <f t="shared" si="0"/>
        <v>1209.0455999999999</v>
      </c>
      <c r="H10" s="112">
        <f t="shared" si="0"/>
        <v>410.69168000000008</v>
      </c>
      <c r="I10" s="112">
        <f>1430.4*1.15</f>
        <v>1644.96</v>
      </c>
      <c r="J10" s="112">
        <f t="shared" si="1"/>
        <v>548.32000000000005</v>
      </c>
      <c r="K10" s="112">
        <f t="shared" si="2"/>
        <v>1727.2080000000001</v>
      </c>
      <c r="L10" s="112">
        <f t="shared" si="3"/>
        <v>586.70240000000013</v>
      </c>
    </row>
    <row r="11" spans="1:12" ht="15.75" x14ac:dyDescent="0.25">
      <c r="A11" s="44"/>
      <c r="B11" s="120"/>
      <c r="C11" s="120"/>
      <c r="D11" s="120"/>
      <c r="E11" s="121"/>
      <c r="F11" s="121"/>
      <c r="G11" s="121"/>
      <c r="H11" s="121"/>
      <c r="I11" s="121"/>
      <c r="J11" s="121"/>
      <c r="K11" s="121"/>
      <c r="L11" s="121"/>
    </row>
    <row r="12" spans="1:12" ht="34.5" customHeight="1" x14ac:dyDescent="0.25">
      <c r="A12" s="122" t="s">
        <v>303</v>
      </c>
      <c r="B12" s="283" t="s">
        <v>333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topLeftCell="A22" zoomScale="90" zoomScaleNormal="90" workbookViewId="0">
      <selection activeCell="J45" sqref="J45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92">
        <v>1</v>
      </c>
      <c r="B1" s="293" t="s">
        <v>337</v>
      </c>
      <c r="C1" s="293"/>
      <c r="D1" s="293"/>
      <c r="E1" s="293"/>
    </row>
    <row r="2" spans="1:5" ht="29.25" customHeight="1" x14ac:dyDescent="0.25">
      <c r="A2" s="29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292"/>
      <c r="B3" s="129">
        <v>1</v>
      </c>
      <c r="C3" s="77" t="s">
        <v>340</v>
      </c>
      <c r="D3" s="43">
        <v>25</v>
      </c>
      <c r="E3" s="254">
        <v>1058.0899999999999</v>
      </c>
    </row>
    <row r="4" spans="1:5" ht="15.75" x14ac:dyDescent="0.25">
      <c r="A4" s="292"/>
      <c r="B4" s="129">
        <v>2</v>
      </c>
      <c r="C4" s="77" t="s">
        <v>341</v>
      </c>
      <c r="D4" s="43">
        <v>10</v>
      </c>
      <c r="E4" s="302"/>
    </row>
    <row r="5" spans="1:5" ht="15.75" x14ac:dyDescent="0.25">
      <c r="A5" s="292"/>
      <c r="B5" s="129">
        <v>3</v>
      </c>
      <c r="C5" s="77" t="s">
        <v>342</v>
      </c>
      <c r="D5" s="43">
        <v>10</v>
      </c>
      <c r="E5" s="302"/>
    </row>
    <row r="6" spans="1:5" ht="15.75" x14ac:dyDescent="0.25">
      <c r="A6" s="292"/>
      <c r="B6" s="129">
        <v>4</v>
      </c>
      <c r="C6" s="77" t="s">
        <v>343</v>
      </c>
      <c r="D6" s="43">
        <v>3</v>
      </c>
      <c r="E6" s="302"/>
    </row>
    <row r="7" spans="1:5" ht="15.75" x14ac:dyDescent="0.25">
      <c r="A7" s="292"/>
      <c r="B7" s="129">
        <v>5</v>
      </c>
      <c r="C7" s="77" t="s">
        <v>344</v>
      </c>
      <c r="D7" s="43">
        <v>2</v>
      </c>
      <c r="E7" s="302"/>
    </row>
    <row r="8" spans="1:5" ht="15.75" x14ac:dyDescent="0.25">
      <c r="A8" s="292"/>
      <c r="B8" s="129">
        <v>6</v>
      </c>
      <c r="C8" s="77" t="s">
        <v>345</v>
      </c>
      <c r="D8" s="43">
        <v>2</v>
      </c>
      <c r="E8" s="302"/>
    </row>
    <row r="9" spans="1:5" ht="15.75" x14ac:dyDescent="0.25">
      <c r="A9" s="292"/>
      <c r="B9" s="129">
        <v>7</v>
      </c>
      <c r="C9" s="77" t="s">
        <v>346</v>
      </c>
      <c r="D9" s="43">
        <v>3</v>
      </c>
      <c r="E9" s="302"/>
    </row>
    <row r="10" spans="1:5" ht="15.75" x14ac:dyDescent="0.25">
      <c r="A10" s="292"/>
      <c r="B10" s="129">
        <v>8</v>
      </c>
      <c r="C10" s="77" t="s">
        <v>347</v>
      </c>
      <c r="D10" s="43">
        <v>3</v>
      </c>
      <c r="E10" s="302"/>
    </row>
    <row r="11" spans="1:5" ht="15.75" x14ac:dyDescent="0.25">
      <c r="A11" s="292"/>
      <c r="B11" s="129">
        <v>9</v>
      </c>
      <c r="C11" s="77" t="s">
        <v>348</v>
      </c>
      <c r="D11" s="43">
        <v>2</v>
      </c>
      <c r="E11" s="302"/>
    </row>
    <row r="12" spans="1:5" ht="15.75" x14ac:dyDescent="0.25">
      <c r="A12" s="292"/>
      <c r="B12" s="129">
        <v>10</v>
      </c>
      <c r="C12" s="77" t="s">
        <v>349</v>
      </c>
      <c r="D12" s="43">
        <v>10</v>
      </c>
      <c r="E12" s="302"/>
    </row>
    <row r="13" spans="1:5" ht="31.5" x14ac:dyDescent="0.25">
      <c r="A13" s="292"/>
      <c r="B13" s="129">
        <v>11</v>
      </c>
      <c r="C13" s="77" t="s">
        <v>350</v>
      </c>
      <c r="D13" s="43">
        <v>10</v>
      </c>
      <c r="E13" s="302"/>
    </row>
    <row r="14" spans="1:5" ht="31.5" x14ac:dyDescent="0.25">
      <c r="A14" s="292"/>
      <c r="B14" s="129">
        <v>12</v>
      </c>
      <c r="C14" s="77" t="s">
        <v>351</v>
      </c>
      <c r="D14" s="43">
        <v>10</v>
      </c>
      <c r="E14" s="302"/>
    </row>
    <row r="15" spans="1:5" ht="15.75" x14ac:dyDescent="0.25">
      <c r="A15" s="292"/>
      <c r="B15" s="130"/>
      <c r="C15" s="77" t="s">
        <v>352</v>
      </c>
      <c r="D15" s="43">
        <f>SUM(D3:D14)</f>
        <v>90</v>
      </c>
      <c r="E15" s="255"/>
    </row>
    <row r="16" spans="1:5" ht="63.75" customHeight="1" x14ac:dyDescent="0.25">
      <c r="A16" s="292">
        <v>2</v>
      </c>
      <c r="B16" s="293" t="s">
        <v>353</v>
      </c>
      <c r="C16" s="293"/>
      <c r="D16" s="293"/>
      <c r="E16" s="293"/>
    </row>
    <row r="17" spans="1:5" s="125" customFormat="1" ht="15.75" x14ac:dyDescent="0.25">
      <c r="A17" s="29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292"/>
      <c r="B18" s="43">
        <v>1</v>
      </c>
      <c r="C18" s="77" t="s">
        <v>340</v>
      </c>
      <c r="D18" s="43">
        <v>30</v>
      </c>
      <c r="E18" s="300">
        <f>E3*1.05</f>
        <v>1110.9945</v>
      </c>
    </row>
    <row r="19" spans="1:5" s="125" customFormat="1" ht="15.75" x14ac:dyDescent="0.25">
      <c r="A19" s="292"/>
      <c r="B19" s="43">
        <v>2</v>
      </c>
      <c r="C19" s="77" t="s">
        <v>341</v>
      </c>
      <c r="D19" s="43">
        <v>10</v>
      </c>
      <c r="E19" s="303"/>
    </row>
    <row r="20" spans="1:5" s="125" customFormat="1" ht="15.75" x14ac:dyDescent="0.25">
      <c r="A20" s="292"/>
      <c r="B20" s="43">
        <v>3</v>
      </c>
      <c r="C20" s="77" t="s">
        <v>342</v>
      </c>
      <c r="D20" s="43">
        <v>10</v>
      </c>
      <c r="E20" s="303"/>
    </row>
    <row r="21" spans="1:5" s="125" customFormat="1" ht="15.75" x14ac:dyDescent="0.25">
      <c r="A21" s="292"/>
      <c r="B21" s="43">
        <v>4</v>
      </c>
      <c r="C21" s="77" t="s">
        <v>343</v>
      </c>
      <c r="D21" s="43">
        <v>3</v>
      </c>
      <c r="E21" s="303"/>
    </row>
    <row r="22" spans="1:5" s="125" customFormat="1" ht="15.75" x14ac:dyDescent="0.25">
      <c r="A22" s="292"/>
      <c r="B22" s="43">
        <v>5</v>
      </c>
      <c r="C22" s="77" t="s">
        <v>344</v>
      </c>
      <c r="D22" s="43">
        <v>2</v>
      </c>
      <c r="E22" s="303"/>
    </row>
    <row r="23" spans="1:5" s="125" customFormat="1" ht="15.75" x14ac:dyDescent="0.25">
      <c r="A23" s="292"/>
      <c r="B23" s="43">
        <v>6</v>
      </c>
      <c r="C23" s="77" t="s">
        <v>345</v>
      </c>
      <c r="D23" s="43">
        <v>2</v>
      </c>
      <c r="E23" s="303"/>
    </row>
    <row r="24" spans="1:5" s="125" customFormat="1" ht="15.75" x14ac:dyDescent="0.25">
      <c r="A24" s="292"/>
      <c r="B24" s="43">
        <v>7</v>
      </c>
      <c r="C24" s="77" t="s">
        <v>346</v>
      </c>
      <c r="D24" s="43">
        <v>3</v>
      </c>
      <c r="E24" s="303"/>
    </row>
    <row r="25" spans="1:5" s="125" customFormat="1" ht="15.75" x14ac:dyDescent="0.25">
      <c r="A25" s="292"/>
      <c r="B25" s="43">
        <v>8</v>
      </c>
      <c r="C25" s="77" t="s">
        <v>347</v>
      </c>
      <c r="D25" s="43">
        <v>3</v>
      </c>
      <c r="E25" s="303"/>
    </row>
    <row r="26" spans="1:5" s="125" customFormat="1" ht="15.75" x14ac:dyDescent="0.25">
      <c r="A26" s="292"/>
      <c r="B26" s="43">
        <v>9</v>
      </c>
      <c r="C26" s="77" t="s">
        <v>348</v>
      </c>
      <c r="D26" s="43">
        <v>2</v>
      </c>
      <c r="E26" s="303"/>
    </row>
    <row r="27" spans="1:5" s="125" customFormat="1" ht="15.75" x14ac:dyDescent="0.25">
      <c r="A27" s="292"/>
      <c r="B27" s="43">
        <v>10</v>
      </c>
      <c r="C27" s="77" t="s">
        <v>349</v>
      </c>
      <c r="D27" s="43">
        <v>10</v>
      </c>
      <c r="E27" s="303"/>
    </row>
    <row r="28" spans="1:5" s="125" customFormat="1" ht="31.5" x14ac:dyDescent="0.25">
      <c r="A28" s="292"/>
      <c r="B28" s="43">
        <v>11</v>
      </c>
      <c r="C28" s="77" t="s">
        <v>350</v>
      </c>
      <c r="D28" s="43">
        <v>10</v>
      </c>
      <c r="E28" s="303"/>
    </row>
    <row r="29" spans="1:5" s="125" customFormat="1" ht="31.5" x14ac:dyDescent="0.25">
      <c r="A29" s="292"/>
      <c r="B29" s="43">
        <v>12</v>
      </c>
      <c r="C29" s="77" t="s">
        <v>351</v>
      </c>
      <c r="D29" s="43">
        <v>10</v>
      </c>
      <c r="E29" s="303"/>
    </row>
    <row r="30" spans="1:5" s="125" customFormat="1" ht="15.75" x14ac:dyDescent="0.25">
      <c r="A30" s="292"/>
      <c r="B30" s="43"/>
      <c r="C30" s="77" t="s">
        <v>352</v>
      </c>
      <c r="D30" s="43">
        <f>SUM(D18:D29)</f>
        <v>95</v>
      </c>
      <c r="E30" s="301"/>
    </row>
    <row r="31" spans="1:5" ht="38.25" customHeight="1" x14ac:dyDescent="0.25">
      <c r="A31" s="292">
        <v>3</v>
      </c>
      <c r="B31" s="293" t="s">
        <v>354</v>
      </c>
      <c r="C31" s="293"/>
      <c r="D31" s="293"/>
      <c r="E31" s="293"/>
    </row>
    <row r="32" spans="1:5" s="125" customFormat="1" ht="15.75" x14ac:dyDescent="0.25">
      <c r="A32" s="29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292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292">
        <v>4</v>
      </c>
      <c r="B35" s="293" t="s">
        <v>355</v>
      </c>
      <c r="C35" s="293"/>
      <c r="D35" s="293"/>
      <c r="E35" s="293"/>
    </row>
    <row r="36" spans="1:5" s="125" customFormat="1" ht="15.75" x14ac:dyDescent="0.25">
      <c r="A36" s="29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292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292">
        <v>5</v>
      </c>
      <c r="B38" s="293" t="s">
        <v>362</v>
      </c>
      <c r="C38" s="293"/>
      <c r="D38" s="293"/>
      <c r="E38" s="293"/>
    </row>
    <row r="39" spans="1:5" ht="15.75" x14ac:dyDescent="0.25">
      <c r="A39" s="292"/>
      <c r="B39" s="26" t="s">
        <v>145</v>
      </c>
      <c r="C39" s="294" t="s">
        <v>356</v>
      </c>
      <c r="D39" s="295"/>
      <c r="E39" s="26" t="s">
        <v>339</v>
      </c>
    </row>
    <row r="40" spans="1:5" s="125" customFormat="1" ht="15.75" x14ac:dyDescent="0.25">
      <c r="A40" s="292"/>
      <c r="B40" s="64" t="s">
        <v>357</v>
      </c>
      <c r="C40" s="296" t="s">
        <v>358</v>
      </c>
      <c r="D40" s="297"/>
      <c r="E40" s="300">
        <v>1186.4000000000001</v>
      </c>
    </row>
    <row r="41" spans="1:5" s="125" customFormat="1" ht="15.75" x14ac:dyDescent="0.25">
      <c r="A41" s="292"/>
      <c r="B41" s="64" t="s">
        <v>359</v>
      </c>
      <c r="C41" s="296" t="s">
        <v>360</v>
      </c>
      <c r="D41" s="297"/>
      <c r="E41" s="301"/>
    </row>
    <row r="42" spans="1:5" s="125" customFormat="1" ht="57.75" customHeight="1" x14ac:dyDescent="0.25">
      <c r="A42" s="292">
        <v>6</v>
      </c>
      <c r="B42" s="293" t="s">
        <v>361</v>
      </c>
      <c r="C42" s="293"/>
      <c r="D42" s="293"/>
      <c r="E42" s="293"/>
    </row>
    <row r="43" spans="1:5" s="125" customFormat="1" ht="15.75" x14ac:dyDescent="0.25">
      <c r="A43" s="292"/>
      <c r="B43" s="43" t="s">
        <v>145</v>
      </c>
      <c r="C43" s="294" t="s">
        <v>356</v>
      </c>
      <c r="D43" s="295"/>
      <c r="E43" s="43" t="s">
        <v>339</v>
      </c>
    </row>
    <row r="44" spans="1:5" s="125" customFormat="1" ht="15.75" x14ac:dyDescent="0.25">
      <c r="A44" s="292"/>
      <c r="B44" s="64" t="s">
        <v>357</v>
      </c>
      <c r="C44" s="296" t="s">
        <v>358</v>
      </c>
      <c r="D44" s="297"/>
      <c r="E44" s="298">
        <v>1245.72</v>
      </c>
    </row>
    <row r="45" spans="1:5" s="125" customFormat="1" ht="15.75" x14ac:dyDescent="0.25">
      <c r="A45" s="292"/>
      <c r="B45" s="64" t="s">
        <v>359</v>
      </c>
      <c r="C45" s="296" t="s">
        <v>360</v>
      </c>
      <c r="D45" s="297"/>
      <c r="E45" s="299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92">
        <v>1</v>
      </c>
      <c r="B1" s="293" t="s">
        <v>337</v>
      </c>
      <c r="C1" s="293"/>
      <c r="D1" s="293"/>
      <c r="E1" s="293"/>
    </row>
    <row r="2" spans="1:5" ht="29.25" customHeight="1" x14ac:dyDescent="0.25">
      <c r="A2" s="29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292"/>
      <c r="B3" s="129">
        <v>1</v>
      </c>
      <c r="C3" s="77" t="s">
        <v>340</v>
      </c>
      <c r="D3" s="43">
        <v>25</v>
      </c>
      <c r="E3" s="254">
        <v>1058.0899999999999</v>
      </c>
    </row>
    <row r="4" spans="1:5" ht="15.75" x14ac:dyDescent="0.25">
      <c r="A4" s="292"/>
      <c r="B4" s="129">
        <v>2</v>
      </c>
      <c r="C4" s="77" t="s">
        <v>341</v>
      </c>
      <c r="D4" s="43">
        <v>10</v>
      </c>
      <c r="E4" s="302"/>
    </row>
    <row r="5" spans="1:5" ht="15.75" x14ac:dyDescent="0.25">
      <c r="A5" s="292"/>
      <c r="B5" s="129">
        <v>3</v>
      </c>
      <c r="C5" s="77" t="s">
        <v>342</v>
      </c>
      <c r="D5" s="43">
        <v>10</v>
      </c>
      <c r="E5" s="302"/>
    </row>
    <row r="6" spans="1:5" ht="15.75" x14ac:dyDescent="0.25">
      <c r="A6" s="292"/>
      <c r="B6" s="129">
        <v>4</v>
      </c>
      <c r="C6" s="77" t="s">
        <v>343</v>
      </c>
      <c r="D6" s="43">
        <v>3</v>
      </c>
      <c r="E6" s="302"/>
    </row>
    <row r="7" spans="1:5" ht="15.75" x14ac:dyDescent="0.25">
      <c r="A7" s="292"/>
      <c r="B7" s="129">
        <v>5</v>
      </c>
      <c r="C7" s="77" t="s">
        <v>344</v>
      </c>
      <c r="D7" s="43">
        <v>2</v>
      </c>
      <c r="E7" s="302"/>
    </row>
    <row r="8" spans="1:5" ht="15.75" x14ac:dyDescent="0.25">
      <c r="A8" s="292"/>
      <c r="B8" s="129">
        <v>6</v>
      </c>
      <c r="C8" s="77" t="s">
        <v>345</v>
      </c>
      <c r="D8" s="43">
        <v>2</v>
      </c>
      <c r="E8" s="302"/>
    </row>
    <row r="9" spans="1:5" ht="15.75" x14ac:dyDescent="0.25">
      <c r="A9" s="292"/>
      <c r="B9" s="129">
        <v>7</v>
      </c>
      <c r="C9" s="77" t="s">
        <v>346</v>
      </c>
      <c r="D9" s="43">
        <v>3</v>
      </c>
      <c r="E9" s="302"/>
    </row>
    <row r="10" spans="1:5" ht="15.75" x14ac:dyDescent="0.25">
      <c r="A10" s="292"/>
      <c r="B10" s="129">
        <v>8</v>
      </c>
      <c r="C10" s="77" t="s">
        <v>347</v>
      </c>
      <c r="D10" s="43">
        <v>3</v>
      </c>
      <c r="E10" s="302"/>
    </row>
    <row r="11" spans="1:5" ht="15.75" x14ac:dyDescent="0.25">
      <c r="A11" s="292"/>
      <c r="B11" s="129">
        <v>9</v>
      </c>
      <c r="C11" s="77" t="s">
        <v>348</v>
      </c>
      <c r="D11" s="43">
        <v>2</v>
      </c>
      <c r="E11" s="302"/>
    </row>
    <row r="12" spans="1:5" ht="15.75" x14ac:dyDescent="0.25">
      <c r="A12" s="292"/>
      <c r="B12" s="129">
        <v>10</v>
      </c>
      <c r="C12" s="77" t="s">
        <v>349</v>
      </c>
      <c r="D12" s="43">
        <v>10</v>
      </c>
      <c r="E12" s="302"/>
    </row>
    <row r="13" spans="1:5" ht="31.5" x14ac:dyDescent="0.25">
      <c r="A13" s="292"/>
      <c r="B13" s="129">
        <v>11</v>
      </c>
      <c r="C13" s="77" t="s">
        <v>350</v>
      </c>
      <c r="D13" s="43">
        <v>10</v>
      </c>
      <c r="E13" s="302"/>
    </row>
    <row r="14" spans="1:5" ht="31.5" x14ac:dyDescent="0.25">
      <c r="A14" s="292"/>
      <c r="B14" s="129">
        <v>12</v>
      </c>
      <c r="C14" s="77" t="s">
        <v>351</v>
      </c>
      <c r="D14" s="43">
        <v>10</v>
      </c>
      <c r="E14" s="302"/>
    </row>
    <row r="15" spans="1:5" ht="15.75" x14ac:dyDescent="0.25">
      <c r="A15" s="292"/>
      <c r="B15" s="130"/>
      <c r="C15" s="77" t="s">
        <v>352</v>
      </c>
      <c r="D15" s="43">
        <f>SUM(D3:D14)</f>
        <v>90</v>
      </c>
      <c r="E15" s="255"/>
    </row>
    <row r="16" spans="1:5" ht="63.75" customHeight="1" x14ac:dyDescent="0.25">
      <c r="A16" s="292">
        <v>2</v>
      </c>
      <c r="B16" s="293" t="s">
        <v>353</v>
      </c>
      <c r="C16" s="293"/>
      <c r="D16" s="293"/>
      <c r="E16" s="293"/>
    </row>
    <row r="17" spans="1:5" s="125" customFormat="1" ht="15.75" x14ac:dyDescent="0.25">
      <c r="A17" s="29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292"/>
      <c r="B18" s="43">
        <v>1</v>
      </c>
      <c r="C18" s="77" t="s">
        <v>340</v>
      </c>
      <c r="D18" s="43">
        <v>30</v>
      </c>
      <c r="E18" s="300">
        <f>E3*1.05</f>
        <v>1110.9945</v>
      </c>
    </row>
    <row r="19" spans="1:5" s="125" customFormat="1" ht="15.75" x14ac:dyDescent="0.25">
      <c r="A19" s="292"/>
      <c r="B19" s="43">
        <v>2</v>
      </c>
      <c r="C19" s="77" t="s">
        <v>341</v>
      </c>
      <c r="D19" s="43">
        <v>10</v>
      </c>
      <c r="E19" s="303"/>
    </row>
    <row r="20" spans="1:5" s="125" customFormat="1" ht="15.75" x14ac:dyDescent="0.25">
      <c r="A20" s="292"/>
      <c r="B20" s="43">
        <v>3</v>
      </c>
      <c r="C20" s="77" t="s">
        <v>342</v>
      </c>
      <c r="D20" s="43">
        <v>10</v>
      </c>
      <c r="E20" s="303"/>
    </row>
    <row r="21" spans="1:5" s="125" customFormat="1" ht="15.75" x14ac:dyDescent="0.25">
      <c r="A21" s="292"/>
      <c r="B21" s="43">
        <v>4</v>
      </c>
      <c r="C21" s="77" t="s">
        <v>343</v>
      </c>
      <c r="D21" s="43">
        <v>3</v>
      </c>
      <c r="E21" s="303"/>
    </row>
    <row r="22" spans="1:5" s="125" customFormat="1" ht="15.75" x14ac:dyDescent="0.25">
      <c r="A22" s="292"/>
      <c r="B22" s="43">
        <v>5</v>
      </c>
      <c r="C22" s="77" t="s">
        <v>344</v>
      </c>
      <c r="D22" s="43">
        <v>2</v>
      </c>
      <c r="E22" s="303"/>
    </row>
    <row r="23" spans="1:5" s="125" customFormat="1" ht="15.75" x14ac:dyDescent="0.25">
      <c r="A23" s="292"/>
      <c r="B23" s="43">
        <v>6</v>
      </c>
      <c r="C23" s="77" t="s">
        <v>345</v>
      </c>
      <c r="D23" s="43">
        <v>2</v>
      </c>
      <c r="E23" s="303"/>
    </row>
    <row r="24" spans="1:5" s="125" customFormat="1" ht="15.75" x14ac:dyDescent="0.25">
      <c r="A24" s="292"/>
      <c r="B24" s="43">
        <v>7</v>
      </c>
      <c r="C24" s="77" t="s">
        <v>346</v>
      </c>
      <c r="D24" s="43">
        <v>3</v>
      </c>
      <c r="E24" s="303"/>
    </row>
    <row r="25" spans="1:5" s="125" customFormat="1" ht="15.75" x14ac:dyDescent="0.25">
      <c r="A25" s="292"/>
      <c r="B25" s="43">
        <v>8</v>
      </c>
      <c r="C25" s="77" t="s">
        <v>347</v>
      </c>
      <c r="D25" s="43">
        <v>3</v>
      </c>
      <c r="E25" s="303"/>
    </row>
    <row r="26" spans="1:5" s="125" customFormat="1" ht="15.75" x14ac:dyDescent="0.25">
      <c r="A26" s="292"/>
      <c r="B26" s="43">
        <v>9</v>
      </c>
      <c r="C26" s="77" t="s">
        <v>348</v>
      </c>
      <c r="D26" s="43">
        <v>2</v>
      </c>
      <c r="E26" s="303"/>
    </row>
    <row r="27" spans="1:5" s="125" customFormat="1" ht="15.75" x14ac:dyDescent="0.25">
      <c r="A27" s="292"/>
      <c r="B27" s="43">
        <v>10</v>
      </c>
      <c r="C27" s="77" t="s">
        <v>349</v>
      </c>
      <c r="D27" s="43">
        <v>10</v>
      </c>
      <c r="E27" s="303"/>
    </row>
    <row r="28" spans="1:5" s="125" customFormat="1" ht="31.5" x14ac:dyDescent="0.25">
      <c r="A28" s="292"/>
      <c r="B28" s="43">
        <v>11</v>
      </c>
      <c r="C28" s="77" t="s">
        <v>350</v>
      </c>
      <c r="D28" s="43">
        <v>10</v>
      </c>
      <c r="E28" s="303"/>
    </row>
    <row r="29" spans="1:5" s="125" customFormat="1" ht="31.5" x14ac:dyDescent="0.25">
      <c r="A29" s="292"/>
      <c r="B29" s="43">
        <v>12</v>
      </c>
      <c r="C29" s="77" t="s">
        <v>351</v>
      </c>
      <c r="D29" s="43">
        <v>10</v>
      </c>
      <c r="E29" s="303"/>
    </row>
    <row r="30" spans="1:5" s="125" customFormat="1" ht="15.75" x14ac:dyDescent="0.25">
      <c r="A30" s="292"/>
      <c r="B30" s="43"/>
      <c r="C30" s="77" t="s">
        <v>352</v>
      </c>
      <c r="D30" s="43">
        <f>SUM(D18:D29)</f>
        <v>95</v>
      </c>
      <c r="E30" s="301"/>
    </row>
    <row r="31" spans="1:5" ht="38.25" customHeight="1" x14ac:dyDescent="0.25">
      <c r="A31" s="292">
        <v>3</v>
      </c>
      <c r="B31" s="293" t="s">
        <v>354</v>
      </c>
      <c r="C31" s="293"/>
      <c r="D31" s="293"/>
      <c r="E31" s="293"/>
    </row>
    <row r="32" spans="1:5" s="125" customFormat="1" ht="15.75" x14ac:dyDescent="0.25">
      <c r="A32" s="29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292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292">
        <v>4</v>
      </c>
      <c r="B35" s="293" t="s">
        <v>355</v>
      </c>
      <c r="C35" s="293"/>
      <c r="D35" s="293"/>
      <c r="E35" s="293"/>
    </row>
    <row r="36" spans="1:5" s="125" customFormat="1" ht="15.75" x14ac:dyDescent="0.25">
      <c r="A36" s="29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292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292">
        <v>5</v>
      </c>
      <c r="B38" s="293" t="s">
        <v>362</v>
      </c>
      <c r="C38" s="293"/>
      <c r="D38" s="293"/>
      <c r="E38" s="293"/>
    </row>
    <row r="39" spans="1:5" ht="15.75" x14ac:dyDescent="0.25">
      <c r="A39" s="292"/>
      <c r="B39" s="26" t="s">
        <v>145</v>
      </c>
      <c r="C39" s="294" t="s">
        <v>356</v>
      </c>
      <c r="D39" s="295"/>
      <c r="E39" s="26" t="s">
        <v>339</v>
      </c>
    </row>
    <row r="40" spans="1:5" s="125" customFormat="1" ht="15.75" x14ac:dyDescent="0.25">
      <c r="A40" s="292"/>
      <c r="B40" s="64" t="s">
        <v>357</v>
      </c>
      <c r="C40" s="296" t="s">
        <v>358</v>
      </c>
      <c r="D40" s="297"/>
      <c r="E40" s="300">
        <v>1186.4000000000001</v>
      </c>
    </row>
    <row r="41" spans="1:5" s="125" customFormat="1" ht="15.75" x14ac:dyDescent="0.25">
      <c r="A41" s="292"/>
      <c r="B41" s="64" t="s">
        <v>359</v>
      </c>
      <c r="C41" s="296" t="s">
        <v>360</v>
      </c>
      <c r="D41" s="297"/>
      <c r="E41" s="301"/>
    </row>
    <row r="42" spans="1:5" s="125" customFormat="1" ht="57.75" customHeight="1" x14ac:dyDescent="0.25">
      <c r="A42" s="292">
        <v>6</v>
      </c>
      <c r="B42" s="293" t="s">
        <v>361</v>
      </c>
      <c r="C42" s="293"/>
      <c r="D42" s="293"/>
      <c r="E42" s="293"/>
    </row>
    <row r="43" spans="1:5" s="125" customFormat="1" ht="15.75" x14ac:dyDescent="0.25">
      <c r="A43" s="292"/>
      <c r="B43" s="43" t="s">
        <v>145</v>
      </c>
      <c r="C43" s="294" t="s">
        <v>356</v>
      </c>
      <c r="D43" s="295"/>
      <c r="E43" s="43" t="s">
        <v>339</v>
      </c>
    </row>
    <row r="44" spans="1:5" s="125" customFormat="1" ht="15.75" x14ac:dyDescent="0.25">
      <c r="A44" s="292"/>
      <c r="B44" s="64" t="s">
        <v>357</v>
      </c>
      <c r="C44" s="296" t="s">
        <v>358</v>
      </c>
      <c r="D44" s="297"/>
      <c r="E44" s="300">
        <v>1186.4000000000001</v>
      </c>
    </row>
    <row r="45" spans="1:5" s="125" customFormat="1" ht="15.75" x14ac:dyDescent="0.25">
      <c r="A45" s="292"/>
      <c r="B45" s="64" t="s">
        <v>359</v>
      </c>
      <c r="C45" s="296" t="s">
        <v>360</v>
      </c>
      <c r="D45" s="297"/>
      <c r="E45" s="301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workbookViewId="0">
      <selection sqref="A1:D1"/>
    </sheetView>
  </sheetViews>
  <sheetFormatPr defaultRowHeight="15" x14ac:dyDescent="0.25"/>
  <cols>
    <col min="1" max="1" width="36.85546875" style="125" customWidth="1"/>
    <col min="2" max="2" width="17.7109375" style="125" customWidth="1"/>
    <col min="3" max="3" width="19" style="125" customWidth="1"/>
    <col min="4" max="4" width="18.5703125" style="125" customWidth="1"/>
    <col min="5" max="16384" width="9.140625" style="125"/>
  </cols>
  <sheetData>
    <row r="1" spans="1:4" ht="52.5" customHeight="1" x14ac:dyDescent="0.25">
      <c r="A1" s="205" t="s">
        <v>390</v>
      </c>
      <c r="B1" s="205"/>
      <c r="C1" s="205"/>
      <c r="D1" s="205"/>
    </row>
    <row r="2" spans="1:4" ht="15.75" x14ac:dyDescent="0.25">
      <c r="A2" s="204" t="s">
        <v>200</v>
      </c>
      <c r="B2" s="204"/>
      <c r="C2" s="204"/>
      <c r="D2" s="204"/>
    </row>
    <row r="3" spans="1:4" ht="31.5" x14ac:dyDescent="0.25">
      <c r="A3" s="128" t="s">
        <v>391</v>
      </c>
      <c r="B3" s="135" t="s">
        <v>392</v>
      </c>
      <c r="C3" s="128" t="s">
        <v>393</v>
      </c>
      <c r="D3" s="128" t="s">
        <v>394</v>
      </c>
    </row>
    <row r="4" spans="1:4" ht="47.25" x14ac:dyDescent="0.25">
      <c r="A4" s="77" t="s">
        <v>395</v>
      </c>
      <c r="B4" s="136">
        <v>10361.75</v>
      </c>
      <c r="C4" s="136">
        <v>11774.71</v>
      </c>
      <c r="D4" s="136">
        <v>13187.68</v>
      </c>
    </row>
    <row r="5" spans="1:4" ht="47.25" x14ac:dyDescent="0.25">
      <c r="A5" s="77" t="s">
        <v>396</v>
      </c>
      <c r="B5" s="136">
        <v>18132.23</v>
      </c>
      <c r="C5" s="136">
        <v>20605.740000000002</v>
      </c>
      <c r="D5" s="136">
        <v>23078.42</v>
      </c>
    </row>
    <row r="6" spans="1:4" ht="47.25" x14ac:dyDescent="0.25">
      <c r="A6" s="77" t="s">
        <v>397</v>
      </c>
      <c r="B6" s="136">
        <v>25903.18</v>
      </c>
      <c r="C6" s="136">
        <v>29435.43</v>
      </c>
      <c r="D6" s="136">
        <v>32967.68</v>
      </c>
    </row>
    <row r="7" spans="1:4" ht="63" x14ac:dyDescent="0.25">
      <c r="A7" s="77" t="s">
        <v>398</v>
      </c>
      <c r="B7" s="136">
        <v>8948.3700000000008</v>
      </c>
      <c r="C7" s="136">
        <v>9890.2999999999993</v>
      </c>
      <c r="D7" s="136">
        <v>10832.24</v>
      </c>
    </row>
    <row r="8" spans="1:4" ht="63" x14ac:dyDescent="0.25">
      <c r="A8" s="77" t="s">
        <v>399</v>
      </c>
      <c r="B8" s="136">
        <v>15659.65</v>
      </c>
      <c r="C8" s="136">
        <v>17304.509999999998</v>
      </c>
      <c r="D8" s="136">
        <v>18956.41</v>
      </c>
    </row>
    <row r="9" spans="1:4" ht="63" x14ac:dyDescent="0.25">
      <c r="A9" s="77" t="s">
        <v>400</v>
      </c>
      <c r="B9" s="136">
        <v>22370.93</v>
      </c>
      <c r="C9" s="136">
        <v>24725.759999999998</v>
      </c>
      <c r="D9" s="136">
        <v>27080.6</v>
      </c>
    </row>
    <row r="10" spans="1:4" ht="63" x14ac:dyDescent="0.25">
      <c r="A10" s="77" t="s">
        <v>401</v>
      </c>
      <c r="B10" s="136">
        <v>8194.83</v>
      </c>
      <c r="C10" s="136">
        <v>8686.51</v>
      </c>
      <c r="D10" s="136">
        <v>9207.7000000000007</v>
      </c>
    </row>
    <row r="11" spans="1:4" ht="63" x14ac:dyDescent="0.25">
      <c r="A11" s="77" t="s">
        <v>402</v>
      </c>
      <c r="B11" s="136">
        <v>14340.94</v>
      </c>
      <c r="C11" s="136">
        <v>15201.4</v>
      </c>
      <c r="D11" s="136">
        <v>16113.48</v>
      </c>
    </row>
    <row r="12" spans="1:4" ht="63" x14ac:dyDescent="0.25">
      <c r="A12" s="77" t="s">
        <v>403</v>
      </c>
      <c r="B12" s="136">
        <v>20487.060000000001</v>
      </c>
      <c r="C12" s="136">
        <v>21716.29</v>
      </c>
      <c r="D12" s="136">
        <v>23019.26</v>
      </c>
    </row>
    <row r="13" spans="1:4" ht="63" x14ac:dyDescent="0.25">
      <c r="A13" s="77" t="s">
        <v>404</v>
      </c>
      <c r="B13" s="136">
        <v>8006.43</v>
      </c>
      <c r="C13" s="136">
        <v>8406.75</v>
      </c>
      <c r="D13" s="136">
        <v>8827.09</v>
      </c>
    </row>
    <row r="14" spans="1:4" ht="63" x14ac:dyDescent="0.25">
      <c r="A14" s="77" t="s">
        <v>405</v>
      </c>
      <c r="B14" s="136">
        <v>14011.26</v>
      </c>
      <c r="C14" s="136">
        <v>14711.83</v>
      </c>
      <c r="D14" s="136">
        <v>15447.42</v>
      </c>
    </row>
    <row r="15" spans="1:4" ht="63" x14ac:dyDescent="0.25">
      <c r="A15" s="77" t="s">
        <v>406</v>
      </c>
      <c r="B15" s="136">
        <v>20016.099999999999</v>
      </c>
      <c r="C15" s="136">
        <v>21016.9</v>
      </c>
      <c r="D15" s="136">
        <v>22067.75</v>
      </c>
    </row>
    <row r="16" spans="1:4" ht="63" x14ac:dyDescent="0.25">
      <c r="A16" s="77" t="s">
        <v>407</v>
      </c>
      <c r="B16" s="136">
        <v>7347.08</v>
      </c>
      <c r="C16" s="136">
        <v>7714.44</v>
      </c>
      <c r="D16" s="136">
        <v>8100.16</v>
      </c>
    </row>
    <row r="17" spans="1:4" ht="63" x14ac:dyDescent="0.25">
      <c r="A17" s="77" t="s">
        <v>408</v>
      </c>
      <c r="B17" s="136">
        <v>12857.4</v>
      </c>
      <c r="C17" s="136">
        <v>13500.27</v>
      </c>
      <c r="D17" s="136">
        <v>14175.28</v>
      </c>
    </row>
    <row r="18" spans="1:4" ht="63" x14ac:dyDescent="0.25">
      <c r="A18" s="77" t="s">
        <v>409</v>
      </c>
      <c r="B18" s="136">
        <v>18367.71</v>
      </c>
      <c r="C18" s="136">
        <v>19286.09</v>
      </c>
      <c r="D18" s="136">
        <v>20250.400000000001</v>
      </c>
    </row>
    <row r="19" spans="1:4" ht="47.25" x14ac:dyDescent="0.25">
      <c r="A19" s="77" t="s">
        <v>410</v>
      </c>
      <c r="B19" s="136">
        <v>9419.34</v>
      </c>
      <c r="C19" s="136">
        <v>9796.1200000000008</v>
      </c>
      <c r="D19" s="136">
        <v>10187.959999999999</v>
      </c>
    </row>
    <row r="20" spans="1:4" ht="47.25" x14ac:dyDescent="0.25">
      <c r="A20" s="77" t="s">
        <v>411</v>
      </c>
      <c r="B20" s="136">
        <v>16483.84</v>
      </c>
      <c r="C20" s="136">
        <v>17143.2</v>
      </c>
      <c r="D20" s="136">
        <v>17828.919999999998</v>
      </c>
    </row>
    <row r="21" spans="1:4" ht="47.25" x14ac:dyDescent="0.25">
      <c r="A21" s="77" t="s">
        <v>412</v>
      </c>
      <c r="B21" s="136">
        <v>23548.34</v>
      </c>
      <c r="C21" s="136">
        <v>24490.28</v>
      </c>
      <c r="D21" s="136">
        <v>25469.89</v>
      </c>
    </row>
    <row r="22" spans="1:4" ht="63" x14ac:dyDescent="0.25">
      <c r="A22" s="77" t="s">
        <v>413</v>
      </c>
      <c r="B22" s="136">
        <v>7064.5</v>
      </c>
      <c r="C22" s="136">
        <v>7488.37</v>
      </c>
      <c r="D22" s="136">
        <v>7937.67</v>
      </c>
    </row>
    <row r="23" spans="1:4" ht="63" x14ac:dyDescent="0.25">
      <c r="A23" s="77" t="s">
        <v>414</v>
      </c>
      <c r="B23" s="136">
        <v>12362.88</v>
      </c>
      <c r="C23" s="136">
        <v>13104.65</v>
      </c>
      <c r="D23" s="136">
        <v>13890.94</v>
      </c>
    </row>
    <row r="24" spans="1:4" ht="63" x14ac:dyDescent="0.25">
      <c r="A24" s="77" t="s">
        <v>415</v>
      </c>
      <c r="B24" s="136">
        <v>17661.259999999998</v>
      </c>
      <c r="C24" s="136">
        <v>18720.93</v>
      </c>
      <c r="D24" s="136">
        <v>19844.189999999999</v>
      </c>
    </row>
    <row r="25" spans="1:4" x14ac:dyDescent="0.25">
      <c r="A25" s="137"/>
      <c r="B25" s="138"/>
    </row>
    <row r="26" spans="1:4" ht="17.25" customHeight="1" x14ac:dyDescent="0.25">
      <c r="A26" s="120" t="s">
        <v>416</v>
      </c>
      <c r="B26" s="139" t="s">
        <v>417</v>
      </c>
    </row>
    <row r="27" spans="1:4" ht="19.5" customHeight="1" x14ac:dyDescent="0.25">
      <c r="A27" s="120" t="s">
        <v>418</v>
      </c>
      <c r="B27" s="139" t="s">
        <v>419</v>
      </c>
    </row>
    <row r="28" spans="1:4" ht="17.25" customHeight="1" x14ac:dyDescent="0.25">
      <c r="A28" s="120" t="s">
        <v>420</v>
      </c>
      <c r="B28" s="139" t="s">
        <v>421</v>
      </c>
    </row>
    <row r="30" spans="1:4" ht="36" customHeight="1" x14ac:dyDescent="0.25">
      <c r="A30" s="304" t="s">
        <v>422</v>
      </c>
      <c r="B30" s="305"/>
      <c r="C30" s="305"/>
      <c r="D30" s="305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1"/>
  <sheetViews>
    <sheetView workbookViewId="0">
      <selection activeCell="K2" sqref="K2"/>
    </sheetView>
  </sheetViews>
  <sheetFormatPr defaultRowHeight="15.75" x14ac:dyDescent="0.25"/>
  <cols>
    <col min="1" max="1" width="4" style="140" customWidth="1"/>
    <col min="2" max="2" width="17.140625" style="140" customWidth="1"/>
    <col min="3" max="3" width="22" style="140" customWidth="1"/>
    <col min="4" max="4" width="18.140625" style="140" customWidth="1"/>
    <col min="5" max="5" width="14.140625" style="140" customWidth="1"/>
    <col min="6" max="6" width="17.42578125" style="140" customWidth="1"/>
    <col min="7" max="7" width="12.7109375" style="140" customWidth="1"/>
    <col min="8" max="8" width="17.7109375" style="140" customWidth="1"/>
    <col min="9" max="9" width="12" style="140" customWidth="1"/>
    <col min="10" max="10" width="18.7109375" style="140" customWidth="1"/>
    <col min="11" max="11" width="12" style="140" customWidth="1"/>
    <col min="12" max="16384" width="9.140625" style="140"/>
  </cols>
  <sheetData>
    <row r="1" spans="1:11" ht="36" customHeight="1" x14ac:dyDescent="0.25">
      <c r="A1" s="306" t="s">
        <v>423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286" t="s">
        <v>201</v>
      </c>
      <c r="B3" s="287" t="s">
        <v>424</v>
      </c>
      <c r="C3" s="287" t="s">
        <v>317</v>
      </c>
      <c r="D3" s="307" t="s">
        <v>425</v>
      </c>
      <c r="E3" s="307"/>
      <c r="F3" s="307"/>
      <c r="G3" s="307"/>
      <c r="H3" s="307" t="s">
        <v>426</v>
      </c>
      <c r="I3" s="307"/>
      <c r="J3" s="307"/>
      <c r="K3" s="307"/>
    </row>
    <row r="4" spans="1:11" x14ac:dyDescent="0.25">
      <c r="A4" s="286"/>
      <c r="B4" s="287"/>
      <c r="C4" s="287"/>
      <c r="D4" s="286" t="s">
        <v>318</v>
      </c>
      <c r="E4" s="286"/>
      <c r="F4" s="286" t="s">
        <v>319</v>
      </c>
      <c r="G4" s="286"/>
      <c r="H4" s="286" t="s">
        <v>318</v>
      </c>
      <c r="I4" s="286"/>
      <c r="J4" s="286" t="s">
        <v>319</v>
      </c>
      <c r="K4" s="286"/>
    </row>
    <row r="5" spans="1:11" ht="32.25" customHeight="1" x14ac:dyDescent="0.25">
      <c r="A5" s="286"/>
      <c r="B5" s="287"/>
      <c r="C5" s="287"/>
      <c r="D5" s="128" t="s">
        <v>320</v>
      </c>
      <c r="E5" s="128" t="s">
        <v>321</v>
      </c>
      <c r="F5" s="128" t="s">
        <v>320</v>
      </c>
      <c r="G5" s="128" t="s">
        <v>321</v>
      </c>
      <c r="H5" s="128" t="s">
        <v>320</v>
      </c>
      <c r="I5" s="128" t="s">
        <v>321</v>
      </c>
      <c r="J5" s="128" t="s">
        <v>320</v>
      </c>
      <c r="K5" s="128" t="s">
        <v>321</v>
      </c>
    </row>
    <row r="6" spans="1:11" ht="91.5" customHeight="1" x14ac:dyDescent="0.25">
      <c r="A6" s="119">
        <v>1</v>
      </c>
      <c r="B6" s="111" t="s">
        <v>427</v>
      </c>
      <c r="C6" s="111" t="s">
        <v>428</v>
      </c>
      <c r="D6" s="110">
        <v>1284.33</v>
      </c>
      <c r="E6" s="110">
        <v>770.6</v>
      </c>
      <c r="F6" s="110">
        <v>1348.55</v>
      </c>
      <c r="G6" s="110">
        <v>809.12</v>
      </c>
      <c r="H6" s="141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9">
        <v>2</v>
      </c>
      <c r="B7" s="111" t="s">
        <v>429</v>
      </c>
      <c r="C7" s="111" t="s">
        <v>430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41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9">
        <v>3</v>
      </c>
      <c r="B8" s="111" t="s">
        <v>431</v>
      </c>
      <c r="C8" s="111" t="s">
        <v>432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41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2" t="s">
        <v>303</v>
      </c>
      <c r="B10" s="283" t="s">
        <v>333</v>
      </c>
      <c r="C10" s="283"/>
      <c r="D10" s="283"/>
      <c r="E10" s="283"/>
      <c r="F10" s="283"/>
      <c r="G10" s="283"/>
      <c r="H10" s="283"/>
      <c r="I10" s="283"/>
      <c r="J10" s="283"/>
      <c r="K10" s="283"/>
    </row>
    <row r="11" spans="1:11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O7" sqref="O7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205" t="s">
        <v>434</v>
      </c>
      <c r="B1" s="205"/>
      <c r="C1" s="205"/>
      <c r="D1" s="205"/>
      <c r="E1" s="205"/>
      <c r="F1" s="205"/>
      <c r="G1" s="205"/>
      <c r="H1" s="205"/>
      <c r="I1" s="205"/>
    </row>
    <row r="2" spans="1:9" ht="18.75" x14ac:dyDescent="0.25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8.75" x14ac:dyDescent="0.25">
      <c r="A3" s="108" t="s">
        <v>433</v>
      </c>
      <c r="B3" s="133"/>
      <c r="C3" s="133"/>
      <c r="D3" s="133"/>
      <c r="E3" s="133"/>
      <c r="F3" s="133"/>
      <c r="G3" s="133"/>
      <c r="H3" s="133"/>
      <c r="I3" s="133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308" t="s">
        <v>201</v>
      </c>
      <c r="B5" s="311" t="s">
        <v>202</v>
      </c>
      <c r="C5" s="308" t="s">
        <v>203</v>
      </c>
      <c r="D5" s="207" t="s">
        <v>204</v>
      </c>
      <c r="E5" s="207"/>
      <c r="F5" s="207"/>
      <c r="G5" s="207"/>
      <c r="H5" s="207"/>
      <c r="I5" s="314"/>
    </row>
    <row r="6" spans="1:9" ht="31.5" x14ac:dyDescent="0.25">
      <c r="A6" s="309"/>
      <c r="B6" s="312"/>
      <c r="C6" s="309"/>
      <c r="D6" s="24" t="s">
        <v>205</v>
      </c>
      <c r="E6" s="256" t="s">
        <v>206</v>
      </c>
      <c r="F6" s="256" t="s">
        <v>207</v>
      </c>
      <c r="G6" s="207" t="s">
        <v>208</v>
      </c>
      <c r="H6" s="207"/>
      <c r="I6" s="314"/>
    </row>
    <row r="7" spans="1:9" ht="168.75" customHeight="1" x14ac:dyDescent="0.25">
      <c r="A7" s="310"/>
      <c r="B7" s="313"/>
      <c r="C7" s="310"/>
      <c r="D7" s="23" t="s">
        <v>209</v>
      </c>
      <c r="E7" s="257"/>
      <c r="F7" s="257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zoomScaleNormal="100" workbookViewId="0">
      <selection activeCell="A85" sqref="A1:L1048576"/>
    </sheetView>
  </sheetViews>
  <sheetFormatPr defaultRowHeight="15" x14ac:dyDescent="0.25"/>
  <cols>
    <col min="1" max="1" width="23.85546875" style="187" customWidth="1"/>
    <col min="2" max="2" width="50.42578125" style="188" customWidth="1"/>
    <col min="3" max="3" width="14.85546875" style="189" customWidth="1"/>
    <col min="4" max="4" width="17.140625" style="187" customWidth="1"/>
    <col min="5" max="5" width="50" style="188" customWidth="1"/>
    <col min="6" max="6" width="14.5703125" style="189" customWidth="1"/>
    <col min="7" max="7" width="15.42578125" style="190" customWidth="1"/>
    <col min="8" max="8" width="44.7109375" style="191" customWidth="1"/>
    <col min="9" max="9" width="18.7109375" style="192" customWidth="1"/>
    <col min="10" max="10" width="12.5703125" style="190" customWidth="1"/>
    <col min="11" max="11" width="37.140625" style="190" customWidth="1"/>
    <col min="12" max="12" width="31.28515625" style="190" customWidth="1"/>
  </cols>
  <sheetData>
    <row r="1" spans="1:12" ht="20.25" x14ac:dyDescent="0.3">
      <c r="A1" s="318" t="s">
        <v>596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5.75" x14ac:dyDescent="0.25">
      <c r="A2" s="317" t="s">
        <v>543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</row>
    <row r="3" spans="1:12" ht="40.5" customHeight="1" x14ac:dyDescent="0.25">
      <c r="A3" s="315" t="s">
        <v>539</v>
      </c>
      <c r="B3" s="315"/>
      <c r="C3" s="315"/>
      <c r="D3" s="315" t="s">
        <v>540</v>
      </c>
      <c r="E3" s="315"/>
      <c r="F3" s="315"/>
      <c r="G3" s="322" t="s">
        <v>545</v>
      </c>
      <c r="H3" s="322"/>
      <c r="I3" s="322"/>
      <c r="J3" s="322" t="s">
        <v>546</v>
      </c>
      <c r="K3" s="322"/>
      <c r="L3" s="322"/>
    </row>
    <row r="4" spans="1:12" ht="47.25" customHeight="1" x14ac:dyDescent="0.25">
      <c r="A4" s="319" t="s">
        <v>537</v>
      </c>
      <c r="B4" s="319"/>
      <c r="C4" s="319"/>
      <c r="D4" s="316" t="s">
        <v>544</v>
      </c>
      <c r="E4" s="315"/>
      <c r="F4" s="315"/>
      <c r="G4" s="315" t="s">
        <v>544</v>
      </c>
      <c r="H4" s="315"/>
      <c r="I4" s="315"/>
      <c r="J4" s="315" t="s">
        <v>544</v>
      </c>
      <c r="K4" s="315"/>
      <c r="L4" s="315"/>
    </row>
    <row r="5" spans="1:12" s="164" customFormat="1" ht="15" customHeight="1" x14ac:dyDescent="0.25">
      <c r="A5" s="181" t="s">
        <v>464</v>
      </c>
      <c r="B5" s="179" t="s">
        <v>316</v>
      </c>
      <c r="C5" s="182" t="s">
        <v>339</v>
      </c>
      <c r="D5" s="183" t="s">
        <v>464</v>
      </c>
      <c r="E5" s="179" t="s">
        <v>316</v>
      </c>
      <c r="F5" s="182" t="s">
        <v>339</v>
      </c>
      <c r="G5" s="178" t="s">
        <v>464</v>
      </c>
      <c r="H5" s="178" t="s">
        <v>316</v>
      </c>
      <c r="I5" s="184" t="s">
        <v>339</v>
      </c>
      <c r="J5" s="178" t="s">
        <v>464</v>
      </c>
      <c r="K5" s="180" t="s">
        <v>316</v>
      </c>
      <c r="L5" s="178" t="s">
        <v>339</v>
      </c>
    </row>
    <row r="6" spans="1:12" ht="45" x14ac:dyDescent="0.25">
      <c r="A6" s="185" t="s">
        <v>466</v>
      </c>
      <c r="B6" s="186" t="s">
        <v>467</v>
      </c>
      <c r="C6" s="173">
        <v>464.15</v>
      </c>
      <c r="D6" s="170" t="s">
        <v>466</v>
      </c>
      <c r="E6" s="166" t="s">
        <v>467</v>
      </c>
      <c r="F6" s="167">
        <v>464.15</v>
      </c>
      <c r="G6" s="171" t="s">
        <v>466</v>
      </c>
      <c r="H6" s="166" t="s">
        <v>467</v>
      </c>
      <c r="I6" s="168">
        <v>464.15</v>
      </c>
      <c r="J6" s="171" t="s">
        <v>466</v>
      </c>
      <c r="K6" s="166" t="s">
        <v>467</v>
      </c>
      <c r="L6" s="167">
        <v>464.15</v>
      </c>
    </row>
    <row r="7" spans="1:12" ht="30" x14ac:dyDescent="0.25">
      <c r="A7" s="185" t="s">
        <v>468</v>
      </c>
      <c r="B7" s="186" t="s">
        <v>469</v>
      </c>
      <c r="C7" s="173">
        <v>303.25</v>
      </c>
      <c r="D7" s="170" t="s">
        <v>468</v>
      </c>
      <c r="E7" s="166" t="s">
        <v>469</v>
      </c>
      <c r="F7" s="167">
        <v>303.25</v>
      </c>
      <c r="G7" s="171" t="s">
        <v>468</v>
      </c>
      <c r="H7" s="166" t="s">
        <v>469</v>
      </c>
      <c r="I7" s="168">
        <v>303.25</v>
      </c>
      <c r="J7" s="171" t="s">
        <v>468</v>
      </c>
      <c r="K7" s="166" t="s">
        <v>469</v>
      </c>
      <c r="L7" s="167">
        <v>303.25</v>
      </c>
    </row>
    <row r="8" spans="1:12" ht="30" x14ac:dyDescent="0.25">
      <c r="A8" s="185" t="s">
        <v>470</v>
      </c>
      <c r="B8" s="186" t="s">
        <v>471</v>
      </c>
      <c r="C8" s="173">
        <v>474.53</v>
      </c>
      <c r="D8" s="170" t="s">
        <v>470</v>
      </c>
      <c r="E8" s="166" t="s">
        <v>471</v>
      </c>
      <c r="F8" s="167">
        <v>474.53</v>
      </c>
      <c r="G8" s="171" t="s">
        <v>470</v>
      </c>
      <c r="H8" s="166" t="s">
        <v>471</v>
      </c>
      <c r="I8" s="168">
        <v>474.53</v>
      </c>
      <c r="J8" s="171" t="s">
        <v>470</v>
      </c>
      <c r="K8" s="166" t="s">
        <v>471</v>
      </c>
      <c r="L8" s="167">
        <v>474.53</v>
      </c>
    </row>
    <row r="9" spans="1:12" ht="30" x14ac:dyDescent="0.25">
      <c r="A9" s="185" t="s">
        <v>472</v>
      </c>
      <c r="B9" s="186" t="s">
        <v>473</v>
      </c>
      <c r="C9" s="173">
        <v>240</v>
      </c>
      <c r="D9" s="170" t="s">
        <v>472</v>
      </c>
      <c r="E9" s="166" t="s">
        <v>473</v>
      </c>
      <c r="F9" s="167">
        <v>240</v>
      </c>
      <c r="G9" s="171" t="s">
        <v>472</v>
      </c>
      <c r="H9" s="166" t="s">
        <v>473</v>
      </c>
      <c r="I9" s="168">
        <v>240</v>
      </c>
      <c r="J9" s="171" t="s">
        <v>472</v>
      </c>
      <c r="K9" s="166" t="s">
        <v>473</v>
      </c>
      <c r="L9" s="167">
        <v>240</v>
      </c>
    </row>
    <row r="10" spans="1:12" ht="105" x14ac:dyDescent="0.25">
      <c r="A10" s="185" t="s">
        <v>474</v>
      </c>
      <c r="B10" s="186" t="s">
        <v>475</v>
      </c>
      <c r="C10" s="173">
        <v>1390.11</v>
      </c>
      <c r="D10" s="170" t="s">
        <v>474</v>
      </c>
      <c r="E10" s="166" t="s">
        <v>475</v>
      </c>
      <c r="F10" s="167">
        <v>1390.11</v>
      </c>
      <c r="G10" s="171" t="s">
        <v>474</v>
      </c>
      <c r="H10" s="166" t="s">
        <v>475</v>
      </c>
      <c r="I10" s="168">
        <v>1390.11</v>
      </c>
      <c r="J10" s="171" t="s">
        <v>474</v>
      </c>
      <c r="K10" s="166" t="s">
        <v>475</v>
      </c>
      <c r="L10" s="167">
        <v>1390.11</v>
      </c>
    </row>
    <row r="11" spans="1:12" ht="30" x14ac:dyDescent="0.25">
      <c r="A11" s="185" t="s">
        <v>476</v>
      </c>
      <c r="B11" s="186" t="s">
        <v>110</v>
      </c>
      <c r="C11" s="173">
        <v>404</v>
      </c>
      <c r="D11" s="170" t="s">
        <v>478</v>
      </c>
      <c r="E11" s="166" t="s">
        <v>114</v>
      </c>
      <c r="F11" s="167">
        <v>237.11</v>
      </c>
      <c r="G11" s="171" t="s">
        <v>478</v>
      </c>
      <c r="H11" s="166" t="s">
        <v>114</v>
      </c>
      <c r="I11" s="168">
        <v>237.11</v>
      </c>
      <c r="J11" s="171" t="s">
        <v>478</v>
      </c>
      <c r="K11" s="166" t="s">
        <v>114</v>
      </c>
      <c r="L11" s="167">
        <v>237.11</v>
      </c>
    </row>
    <row r="12" spans="1:12" ht="47.25" customHeight="1" x14ac:dyDescent="0.25">
      <c r="A12" s="185" t="s">
        <v>477</v>
      </c>
      <c r="B12" s="186" t="s">
        <v>112</v>
      </c>
      <c r="C12" s="173">
        <v>669.23</v>
      </c>
      <c r="D12" s="170" t="s">
        <v>541</v>
      </c>
      <c r="E12" s="166" t="s">
        <v>542</v>
      </c>
      <c r="F12" s="168">
        <v>669.23</v>
      </c>
      <c r="G12" s="171" t="s">
        <v>541</v>
      </c>
      <c r="H12" s="166" t="s">
        <v>542</v>
      </c>
      <c r="I12" s="168">
        <v>669.23</v>
      </c>
      <c r="J12" s="171" t="s">
        <v>541</v>
      </c>
      <c r="K12" s="166" t="s">
        <v>542</v>
      </c>
      <c r="L12" s="168">
        <v>669.23</v>
      </c>
    </row>
    <row r="13" spans="1:12" ht="45" x14ac:dyDescent="0.25">
      <c r="A13" s="185" t="s">
        <v>478</v>
      </c>
      <c r="B13" s="186" t="s">
        <v>114</v>
      </c>
      <c r="C13" s="173">
        <v>237.11</v>
      </c>
      <c r="D13" s="165" t="s">
        <v>483</v>
      </c>
      <c r="E13" s="166" t="s">
        <v>484</v>
      </c>
      <c r="F13" s="172">
        <v>562.58000000000004</v>
      </c>
      <c r="G13" s="166" t="s">
        <v>483</v>
      </c>
      <c r="H13" s="166" t="s">
        <v>484</v>
      </c>
      <c r="I13" s="173">
        <v>562.58000000000004</v>
      </c>
      <c r="J13" s="166" t="s">
        <v>483</v>
      </c>
      <c r="K13" s="166" t="s">
        <v>484</v>
      </c>
      <c r="L13" s="174">
        <v>562.58000000000004</v>
      </c>
    </row>
    <row r="14" spans="1:12" ht="45" x14ac:dyDescent="0.25">
      <c r="A14" s="319" t="s">
        <v>538</v>
      </c>
      <c r="B14" s="319"/>
      <c r="C14" s="319"/>
      <c r="D14" s="165" t="s">
        <v>485</v>
      </c>
      <c r="E14" s="166" t="s">
        <v>486</v>
      </c>
      <c r="F14" s="167">
        <v>128.22999999999999</v>
      </c>
      <c r="G14" s="166" t="s">
        <v>485</v>
      </c>
      <c r="H14" s="166" t="s">
        <v>486</v>
      </c>
      <c r="I14" s="168">
        <v>128.22999999999999</v>
      </c>
      <c r="J14" s="166" t="s">
        <v>485</v>
      </c>
      <c r="K14" s="166" t="s">
        <v>486</v>
      </c>
      <c r="L14" s="169">
        <v>128.22999999999999</v>
      </c>
    </row>
    <row r="15" spans="1:12" ht="45" x14ac:dyDescent="0.25">
      <c r="A15" s="185" t="s">
        <v>464</v>
      </c>
      <c r="B15" s="186" t="s">
        <v>316</v>
      </c>
      <c r="C15" s="173" t="s">
        <v>339</v>
      </c>
      <c r="D15" s="165" t="s">
        <v>487</v>
      </c>
      <c r="E15" s="166" t="s">
        <v>488</v>
      </c>
      <c r="F15" s="167">
        <v>128.22999999999999</v>
      </c>
      <c r="G15" s="166" t="s">
        <v>487</v>
      </c>
      <c r="H15" s="166" t="s">
        <v>488</v>
      </c>
      <c r="I15" s="168">
        <v>128.22999999999999</v>
      </c>
      <c r="J15" s="166" t="s">
        <v>487</v>
      </c>
      <c r="K15" s="166" t="s">
        <v>488</v>
      </c>
      <c r="L15" s="169">
        <v>128.22999999999999</v>
      </c>
    </row>
    <row r="16" spans="1:12" ht="30" x14ac:dyDescent="0.25">
      <c r="A16" s="185" t="s">
        <v>479</v>
      </c>
      <c r="B16" s="186" t="s">
        <v>480</v>
      </c>
      <c r="C16" s="173">
        <v>106.91</v>
      </c>
      <c r="D16" s="165" t="s">
        <v>493</v>
      </c>
      <c r="E16" s="166" t="s">
        <v>494</v>
      </c>
      <c r="F16" s="167">
        <v>128.22999999999999</v>
      </c>
      <c r="G16" s="166" t="s">
        <v>493</v>
      </c>
      <c r="H16" s="166" t="s">
        <v>494</v>
      </c>
      <c r="I16" s="168">
        <v>128.22999999999999</v>
      </c>
      <c r="J16" s="166" t="s">
        <v>493</v>
      </c>
      <c r="K16" s="166" t="s">
        <v>494</v>
      </c>
      <c r="L16" s="169">
        <v>128.22999999999999</v>
      </c>
    </row>
    <row r="17" spans="1:12" ht="30" x14ac:dyDescent="0.25">
      <c r="A17" s="185" t="s">
        <v>481</v>
      </c>
      <c r="B17" s="186" t="s">
        <v>482</v>
      </c>
      <c r="C17" s="173">
        <v>106.91</v>
      </c>
      <c r="D17" s="165" t="s">
        <v>495</v>
      </c>
      <c r="E17" s="166" t="s">
        <v>496</v>
      </c>
      <c r="F17" s="167">
        <v>106.91</v>
      </c>
      <c r="G17" s="166" t="s">
        <v>495</v>
      </c>
      <c r="H17" s="166" t="s">
        <v>496</v>
      </c>
      <c r="I17" s="168">
        <v>106.91</v>
      </c>
      <c r="J17" s="166" t="s">
        <v>495</v>
      </c>
      <c r="K17" s="166" t="s">
        <v>496</v>
      </c>
      <c r="L17" s="169">
        <v>106.91</v>
      </c>
    </row>
    <row r="18" spans="1:12" ht="30" x14ac:dyDescent="0.25">
      <c r="A18" s="185" t="s">
        <v>483</v>
      </c>
      <c r="B18" s="186" t="s">
        <v>484</v>
      </c>
      <c r="C18" s="173">
        <v>562.58000000000004</v>
      </c>
      <c r="D18" s="165" t="s">
        <v>497</v>
      </c>
      <c r="E18" s="166" t="s">
        <v>498</v>
      </c>
      <c r="F18" s="172">
        <v>106.91</v>
      </c>
      <c r="G18" s="166" t="s">
        <v>497</v>
      </c>
      <c r="H18" s="166" t="s">
        <v>498</v>
      </c>
      <c r="I18" s="173">
        <v>106.91</v>
      </c>
      <c r="J18" s="166" t="s">
        <v>497</v>
      </c>
      <c r="K18" s="166" t="s">
        <v>498</v>
      </c>
      <c r="L18" s="174">
        <v>106.91</v>
      </c>
    </row>
    <row r="19" spans="1:12" ht="30" x14ac:dyDescent="0.25">
      <c r="A19" s="185" t="s">
        <v>485</v>
      </c>
      <c r="B19" s="186" t="s">
        <v>486</v>
      </c>
      <c r="C19" s="173">
        <v>128.22999999999999</v>
      </c>
      <c r="D19" s="165" t="s">
        <v>499</v>
      </c>
      <c r="E19" s="166" t="s">
        <v>500</v>
      </c>
      <c r="F19" s="167">
        <v>106.91</v>
      </c>
      <c r="G19" s="166" t="s">
        <v>499</v>
      </c>
      <c r="H19" s="166" t="s">
        <v>500</v>
      </c>
      <c r="I19" s="168">
        <v>106.91</v>
      </c>
      <c r="J19" s="166" t="s">
        <v>499</v>
      </c>
      <c r="K19" s="166" t="s">
        <v>500</v>
      </c>
      <c r="L19" s="169">
        <v>106.91</v>
      </c>
    </row>
    <row r="20" spans="1:12" ht="45" x14ac:dyDescent="0.25">
      <c r="A20" s="185" t="s">
        <v>487</v>
      </c>
      <c r="B20" s="186" t="s">
        <v>488</v>
      </c>
      <c r="C20" s="173">
        <v>128.22999999999999</v>
      </c>
      <c r="D20" s="165" t="s">
        <v>501</v>
      </c>
      <c r="E20" s="166" t="s">
        <v>502</v>
      </c>
      <c r="F20" s="167">
        <v>106.91</v>
      </c>
      <c r="G20" s="166" t="s">
        <v>501</v>
      </c>
      <c r="H20" s="166" t="s">
        <v>502</v>
      </c>
      <c r="I20" s="168">
        <v>106.91</v>
      </c>
      <c r="J20" s="166" t="s">
        <v>501</v>
      </c>
      <c r="K20" s="166" t="s">
        <v>502</v>
      </c>
      <c r="L20" s="169">
        <v>106.91</v>
      </c>
    </row>
    <row r="21" spans="1:12" ht="30" x14ac:dyDescent="0.25">
      <c r="A21" s="185" t="s">
        <v>489</v>
      </c>
      <c r="B21" s="186" t="s">
        <v>490</v>
      </c>
      <c r="C21" s="173"/>
      <c r="D21" s="165" t="s">
        <v>503</v>
      </c>
      <c r="E21" s="166" t="s">
        <v>504</v>
      </c>
      <c r="F21" s="167">
        <v>106.91</v>
      </c>
      <c r="G21" s="166" t="s">
        <v>503</v>
      </c>
      <c r="H21" s="166" t="s">
        <v>504</v>
      </c>
      <c r="I21" s="168">
        <v>106.91</v>
      </c>
      <c r="J21" s="166" t="s">
        <v>503</v>
      </c>
      <c r="K21" s="166" t="s">
        <v>504</v>
      </c>
      <c r="L21" s="169">
        <v>106.91</v>
      </c>
    </row>
    <row r="22" spans="1:12" ht="30" x14ac:dyDescent="0.25">
      <c r="A22" s="185" t="s">
        <v>491</v>
      </c>
      <c r="B22" s="186" t="s">
        <v>492</v>
      </c>
      <c r="C22" s="173"/>
      <c r="D22" s="165" t="s">
        <v>505</v>
      </c>
      <c r="E22" s="166" t="s">
        <v>506</v>
      </c>
      <c r="F22" s="167">
        <v>106.91</v>
      </c>
      <c r="G22" s="166" t="s">
        <v>505</v>
      </c>
      <c r="H22" s="166" t="s">
        <v>506</v>
      </c>
      <c r="I22" s="168">
        <v>106.91</v>
      </c>
      <c r="J22" s="166" t="s">
        <v>505</v>
      </c>
      <c r="K22" s="166" t="s">
        <v>506</v>
      </c>
      <c r="L22" s="169">
        <v>106.91</v>
      </c>
    </row>
    <row r="23" spans="1:12" ht="30" x14ac:dyDescent="0.25">
      <c r="A23" s="185" t="s">
        <v>493</v>
      </c>
      <c r="B23" s="186" t="s">
        <v>494</v>
      </c>
      <c r="C23" s="173">
        <v>128.22999999999999</v>
      </c>
      <c r="D23" s="165" t="s">
        <v>507</v>
      </c>
      <c r="E23" s="166" t="s">
        <v>508</v>
      </c>
      <c r="F23" s="167">
        <v>106.91</v>
      </c>
      <c r="G23" s="166" t="s">
        <v>507</v>
      </c>
      <c r="H23" s="166" t="s">
        <v>508</v>
      </c>
      <c r="I23" s="168">
        <v>106.91</v>
      </c>
      <c r="J23" s="166" t="s">
        <v>507</v>
      </c>
      <c r="K23" s="166" t="s">
        <v>508</v>
      </c>
      <c r="L23" s="169">
        <v>106.91</v>
      </c>
    </row>
    <row r="24" spans="1:12" ht="30" x14ac:dyDescent="0.25">
      <c r="A24" s="185" t="s">
        <v>495</v>
      </c>
      <c r="B24" s="186" t="s">
        <v>496</v>
      </c>
      <c r="C24" s="173">
        <v>106.91</v>
      </c>
      <c r="D24" s="165" t="s">
        <v>511</v>
      </c>
      <c r="E24" s="166" t="s">
        <v>512</v>
      </c>
      <c r="F24" s="167">
        <v>464.15</v>
      </c>
      <c r="G24" s="166" t="s">
        <v>511</v>
      </c>
      <c r="H24" s="166" t="s">
        <v>512</v>
      </c>
      <c r="I24" s="168">
        <v>464.15</v>
      </c>
      <c r="J24" s="166" t="s">
        <v>511</v>
      </c>
      <c r="K24" s="166" t="s">
        <v>512</v>
      </c>
      <c r="L24" s="169">
        <v>464.15</v>
      </c>
    </row>
    <row r="25" spans="1:12" ht="30" x14ac:dyDescent="0.25">
      <c r="A25" s="185" t="s">
        <v>497</v>
      </c>
      <c r="B25" s="186" t="s">
        <v>498</v>
      </c>
      <c r="C25" s="173">
        <v>106.91</v>
      </c>
      <c r="D25" s="165" t="s">
        <v>513</v>
      </c>
      <c r="E25" s="166" t="s">
        <v>514</v>
      </c>
      <c r="F25" s="167">
        <v>464.15</v>
      </c>
      <c r="G25" s="166" t="s">
        <v>513</v>
      </c>
      <c r="H25" s="166" t="s">
        <v>514</v>
      </c>
      <c r="I25" s="168">
        <v>464.15</v>
      </c>
      <c r="J25" s="166" t="s">
        <v>513</v>
      </c>
      <c r="K25" s="166" t="s">
        <v>514</v>
      </c>
      <c r="L25" s="169">
        <v>464.15</v>
      </c>
    </row>
    <row r="26" spans="1:12" ht="30" x14ac:dyDescent="0.25">
      <c r="A26" s="185" t="s">
        <v>499</v>
      </c>
      <c r="B26" s="186" t="s">
        <v>500</v>
      </c>
      <c r="C26" s="173">
        <v>106.91</v>
      </c>
      <c r="D26" s="165" t="s">
        <v>515</v>
      </c>
      <c r="E26" s="166" t="s">
        <v>516</v>
      </c>
      <c r="F26" s="167">
        <v>464.15</v>
      </c>
      <c r="G26" s="166" t="s">
        <v>515</v>
      </c>
      <c r="H26" s="166" t="s">
        <v>516</v>
      </c>
      <c r="I26" s="168">
        <v>464.15</v>
      </c>
      <c r="J26" s="166" t="s">
        <v>515</v>
      </c>
      <c r="K26" s="166" t="s">
        <v>516</v>
      </c>
      <c r="L26" s="169">
        <v>464.15</v>
      </c>
    </row>
    <row r="27" spans="1:12" ht="30" x14ac:dyDescent="0.25">
      <c r="A27" s="185" t="s">
        <v>501</v>
      </c>
      <c r="B27" s="186" t="s">
        <v>502</v>
      </c>
      <c r="C27" s="173">
        <v>106.91</v>
      </c>
      <c r="D27" s="165" t="s">
        <v>517</v>
      </c>
      <c r="E27" s="166" t="s">
        <v>518</v>
      </c>
      <c r="F27" s="167">
        <v>464.15</v>
      </c>
      <c r="G27" s="166" t="s">
        <v>517</v>
      </c>
      <c r="H27" s="166" t="s">
        <v>518</v>
      </c>
      <c r="I27" s="168">
        <v>464.15</v>
      </c>
      <c r="J27" s="166" t="s">
        <v>517</v>
      </c>
      <c r="K27" s="166" t="s">
        <v>518</v>
      </c>
      <c r="L27" s="169">
        <v>464.15</v>
      </c>
    </row>
    <row r="28" spans="1:12" ht="30" x14ac:dyDescent="0.25">
      <c r="A28" s="185" t="s">
        <v>503</v>
      </c>
      <c r="B28" s="186" t="s">
        <v>504</v>
      </c>
      <c r="C28" s="173">
        <v>106.91</v>
      </c>
      <c r="D28" s="165" t="s">
        <v>519</v>
      </c>
      <c r="E28" s="166" t="s">
        <v>520</v>
      </c>
      <c r="F28" s="167">
        <v>464.15</v>
      </c>
      <c r="G28" s="166" t="s">
        <v>519</v>
      </c>
      <c r="H28" s="166" t="s">
        <v>520</v>
      </c>
      <c r="I28" s="168">
        <v>464.15</v>
      </c>
      <c r="J28" s="166" t="s">
        <v>519</v>
      </c>
      <c r="K28" s="166" t="s">
        <v>520</v>
      </c>
      <c r="L28" s="169">
        <v>464.15</v>
      </c>
    </row>
    <row r="29" spans="1:12" ht="30" x14ac:dyDescent="0.25">
      <c r="A29" s="185" t="s">
        <v>505</v>
      </c>
      <c r="B29" s="186" t="s">
        <v>506</v>
      </c>
      <c r="C29" s="173">
        <v>106.91</v>
      </c>
      <c r="D29" s="165" t="s">
        <v>521</v>
      </c>
      <c r="E29" s="166" t="s">
        <v>522</v>
      </c>
      <c r="F29" s="167">
        <v>253.07</v>
      </c>
      <c r="G29" s="166" t="s">
        <v>521</v>
      </c>
      <c r="H29" s="166" t="s">
        <v>522</v>
      </c>
      <c r="I29" s="168">
        <v>253.07</v>
      </c>
      <c r="J29" s="166" t="s">
        <v>521</v>
      </c>
      <c r="K29" s="166" t="s">
        <v>522</v>
      </c>
      <c r="L29" s="169">
        <v>253.07</v>
      </c>
    </row>
    <row r="30" spans="1:12" ht="30" x14ac:dyDescent="0.25">
      <c r="A30" s="185" t="s">
        <v>507</v>
      </c>
      <c r="B30" s="186" t="s">
        <v>508</v>
      </c>
      <c r="C30" s="173">
        <v>106.91</v>
      </c>
      <c r="D30" s="165" t="s">
        <v>523</v>
      </c>
      <c r="E30" s="166" t="s">
        <v>524</v>
      </c>
      <c r="F30" s="167">
        <v>257.77</v>
      </c>
      <c r="G30" s="166" t="s">
        <v>523</v>
      </c>
      <c r="H30" s="166" t="s">
        <v>524</v>
      </c>
      <c r="I30" s="168">
        <v>257.77</v>
      </c>
      <c r="J30" s="166" t="s">
        <v>523</v>
      </c>
      <c r="K30" s="166" t="s">
        <v>524</v>
      </c>
      <c r="L30" s="169">
        <v>257.77</v>
      </c>
    </row>
    <row r="31" spans="1:12" ht="45" x14ac:dyDescent="0.25">
      <c r="A31" s="185" t="s">
        <v>509</v>
      </c>
      <c r="B31" s="186" t="s">
        <v>510</v>
      </c>
      <c r="C31" s="173">
        <v>464.15</v>
      </c>
      <c r="D31" s="165" t="s">
        <v>525</v>
      </c>
      <c r="E31" s="166" t="s">
        <v>467</v>
      </c>
      <c r="F31" s="167">
        <v>464.15</v>
      </c>
      <c r="G31" s="166" t="s">
        <v>525</v>
      </c>
      <c r="H31" s="166" t="s">
        <v>467</v>
      </c>
      <c r="I31" s="168">
        <v>464.15</v>
      </c>
      <c r="J31" s="166" t="s">
        <v>525</v>
      </c>
      <c r="K31" s="166" t="s">
        <v>467</v>
      </c>
      <c r="L31" s="169">
        <v>464.15</v>
      </c>
    </row>
    <row r="32" spans="1:12" ht="30" x14ac:dyDescent="0.25">
      <c r="A32" s="185" t="s">
        <v>511</v>
      </c>
      <c r="B32" s="186" t="s">
        <v>512</v>
      </c>
      <c r="C32" s="173">
        <v>464.15</v>
      </c>
      <c r="D32" s="170" t="s">
        <v>528</v>
      </c>
      <c r="E32" s="171" t="s">
        <v>529</v>
      </c>
      <c r="F32" s="172">
        <v>464.15</v>
      </c>
      <c r="G32" s="171" t="s">
        <v>528</v>
      </c>
      <c r="H32" s="166" t="s">
        <v>529</v>
      </c>
      <c r="I32" s="173">
        <v>464.15</v>
      </c>
      <c r="J32" s="171" t="s">
        <v>528</v>
      </c>
      <c r="K32" s="171" t="s">
        <v>529</v>
      </c>
      <c r="L32" s="174">
        <v>464.15</v>
      </c>
    </row>
    <row r="33" spans="1:12" ht="30" x14ac:dyDescent="0.25">
      <c r="A33" s="185" t="s">
        <v>513</v>
      </c>
      <c r="B33" s="186" t="s">
        <v>514</v>
      </c>
      <c r="C33" s="173">
        <v>464.15</v>
      </c>
      <c r="D33" s="170" t="s">
        <v>530</v>
      </c>
      <c r="E33" s="171" t="s">
        <v>531</v>
      </c>
      <c r="F33" s="172">
        <v>236.96</v>
      </c>
      <c r="G33" s="171" t="s">
        <v>530</v>
      </c>
      <c r="H33" s="166" t="s">
        <v>531</v>
      </c>
      <c r="I33" s="173">
        <v>236.96</v>
      </c>
      <c r="J33" s="171" t="s">
        <v>530</v>
      </c>
      <c r="K33" s="171" t="s">
        <v>531</v>
      </c>
      <c r="L33" s="174">
        <v>236.96</v>
      </c>
    </row>
    <row r="34" spans="1:12" ht="30" x14ac:dyDescent="0.25">
      <c r="A34" s="185" t="s">
        <v>515</v>
      </c>
      <c r="B34" s="186" t="s">
        <v>516</v>
      </c>
      <c r="C34" s="173">
        <v>464.15</v>
      </c>
      <c r="D34" s="170" t="s">
        <v>532</v>
      </c>
      <c r="E34" s="171" t="s">
        <v>533</v>
      </c>
      <c r="F34" s="172">
        <v>236.96</v>
      </c>
      <c r="G34" s="171" t="s">
        <v>532</v>
      </c>
      <c r="H34" s="166" t="s">
        <v>533</v>
      </c>
      <c r="I34" s="173">
        <v>236.96</v>
      </c>
      <c r="J34" s="171" t="s">
        <v>532</v>
      </c>
      <c r="K34" s="171" t="s">
        <v>533</v>
      </c>
      <c r="L34" s="174">
        <v>236.96</v>
      </c>
    </row>
    <row r="35" spans="1:12" x14ac:dyDescent="0.25">
      <c r="A35" s="185" t="s">
        <v>517</v>
      </c>
      <c r="B35" s="186" t="s">
        <v>518</v>
      </c>
      <c r="C35" s="173">
        <v>464.15</v>
      </c>
      <c r="D35" s="170" t="s">
        <v>534</v>
      </c>
      <c r="E35" s="171" t="s">
        <v>535</v>
      </c>
      <c r="F35" s="172">
        <v>120.08</v>
      </c>
      <c r="G35" s="171" t="s">
        <v>534</v>
      </c>
      <c r="H35" s="166" t="s">
        <v>535</v>
      </c>
      <c r="I35" s="173">
        <v>120.08</v>
      </c>
      <c r="J35" s="171" t="s">
        <v>534</v>
      </c>
      <c r="K35" s="171" t="s">
        <v>535</v>
      </c>
      <c r="L35" s="174">
        <v>120.08</v>
      </c>
    </row>
    <row r="36" spans="1:12" ht="30" x14ac:dyDescent="0.25">
      <c r="A36" s="185" t="s">
        <v>519</v>
      </c>
      <c r="B36" s="186" t="s">
        <v>520</v>
      </c>
      <c r="C36" s="173">
        <v>464.15</v>
      </c>
      <c r="D36" s="170" t="s">
        <v>385</v>
      </c>
      <c r="E36" s="166" t="s">
        <v>536</v>
      </c>
      <c r="F36" s="167">
        <v>525.86</v>
      </c>
      <c r="G36" s="171" t="s">
        <v>385</v>
      </c>
      <c r="H36" s="166" t="s">
        <v>536</v>
      </c>
      <c r="I36" s="168">
        <v>525.86</v>
      </c>
      <c r="J36" s="171" t="s">
        <v>385</v>
      </c>
      <c r="K36" s="166" t="s">
        <v>536</v>
      </c>
      <c r="L36" s="169">
        <v>525.86</v>
      </c>
    </row>
    <row r="37" spans="1:12" ht="30" x14ac:dyDescent="0.25">
      <c r="A37" s="185" t="s">
        <v>521</v>
      </c>
      <c r="B37" s="186" t="s">
        <v>522</v>
      </c>
      <c r="C37" s="173">
        <v>253.07</v>
      </c>
    </row>
    <row r="38" spans="1:12" x14ac:dyDescent="0.25">
      <c r="A38" s="185" t="s">
        <v>523</v>
      </c>
      <c r="B38" s="186" t="s">
        <v>524</v>
      </c>
      <c r="C38" s="173">
        <v>257.77</v>
      </c>
    </row>
    <row r="39" spans="1:12" ht="30" x14ac:dyDescent="0.25">
      <c r="A39" s="185" t="s">
        <v>525</v>
      </c>
      <c r="B39" s="186" t="s">
        <v>467</v>
      </c>
      <c r="C39" s="173">
        <v>464.15</v>
      </c>
    </row>
    <row r="40" spans="1:12" ht="30" x14ac:dyDescent="0.25">
      <c r="A40" s="185" t="s">
        <v>526</v>
      </c>
      <c r="B40" s="186" t="s">
        <v>527</v>
      </c>
      <c r="C40" s="173">
        <v>464.15</v>
      </c>
    </row>
    <row r="41" spans="1:12" x14ac:dyDescent="0.25">
      <c r="A41" s="185" t="s">
        <v>528</v>
      </c>
      <c r="B41" s="186" t="s">
        <v>529</v>
      </c>
      <c r="C41" s="173">
        <v>464.15</v>
      </c>
    </row>
    <row r="42" spans="1:12" x14ac:dyDescent="0.25">
      <c r="A42" s="185" t="s">
        <v>530</v>
      </c>
      <c r="B42" s="186" t="s">
        <v>531</v>
      </c>
      <c r="C42" s="173">
        <v>236.96</v>
      </c>
    </row>
    <row r="43" spans="1:12" x14ac:dyDescent="0.25">
      <c r="A43" s="185" t="s">
        <v>532</v>
      </c>
      <c r="B43" s="186" t="s">
        <v>533</v>
      </c>
      <c r="C43" s="173">
        <v>236.96</v>
      </c>
    </row>
    <row r="44" spans="1:12" x14ac:dyDescent="0.25">
      <c r="A44" s="185" t="s">
        <v>534</v>
      </c>
      <c r="B44" s="186" t="s">
        <v>535</v>
      </c>
      <c r="C44" s="173">
        <v>120.08</v>
      </c>
    </row>
    <row r="45" spans="1:12" ht="30" x14ac:dyDescent="0.25">
      <c r="A45" s="185" t="s">
        <v>385</v>
      </c>
      <c r="B45" s="186" t="s">
        <v>536</v>
      </c>
      <c r="C45" s="173">
        <v>525.86</v>
      </c>
    </row>
    <row r="47" spans="1:12" ht="15.75" x14ac:dyDescent="0.25">
      <c r="A47" s="317" t="s">
        <v>547</v>
      </c>
      <c r="B47" s="317"/>
      <c r="C47" s="317"/>
      <c r="D47" s="317"/>
      <c r="E47" s="317"/>
      <c r="F47" s="317"/>
      <c r="G47" s="317"/>
      <c r="H47" s="317"/>
      <c r="I47" s="317"/>
    </row>
    <row r="48" spans="1:12" ht="15.75" x14ac:dyDescent="0.25">
      <c r="A48" s="320" t="s">
        <v>539</v>
      </c>
      <c r="B48" s="320"/>
      <c r="C48" s="320"/>
      <c r="D48" s="321" t="s">
        <v>593</v>
      </c>
      <c r="E48" s="321"/>
      <c r="F48" s="321"/>
      <c r="G48" s="319" t="s">
        <v>595</v>
      </c>
      <c r="H48" s="319"/>
      <c r="I48" s="319"/>
    </row>
    <row r="49" spans="1:12" ht="33.75" customHeight="1" x14ac:dyDescent="0.25">
      <c r="A49" s="315" t="s">
        <v>537</v>
      </c>
      <c r="B49" s="315"/>
      <c r="C49" s="315"/>
      <c r="D49" s="322" t="s">
        <v>544</v>
      </c>
      <c r="E49" s="322"/>
      <c r="F49" s="322"/>
      <c r="G49" s="319" t="s">
        <v>544</v>
      </c>
      <c r="H49" s="319"/>
      <c r="I49" s="319"/>
    </row>
    <row r="50" spans="1:12" s="164" customFormat="1" x14ac:dyDescent="0.25">
      <c r="A50" s="193" t="s">
        <v>464</v>
      </c>
      <c r="B50" s="194" t="s">
        <v>316</v>
      </c>
      <c r="C50" s="182" t="s">
        <v>339</v>
      </c>
      <c r="D50" s="181" t="s">
        <v>464</v>
      </c>
      <c r="E50" s="179" t="s">
        <v>316</v>
      </c>
      <c r="F50" s="182" t="s">
        <v>339</v>
      </c>
      <c r="G50" s="180" t="s">
        <v>464</v>
      </c>
      <c r="H50" s="178" t="s">
        <v>316</v>
      </c>
      <c r="I50" s="182" t="s">
        <v>339</v>
      </c>
      <c r="J50" s="195"/>
      <c r="K50" s="195"/>
      <c r="L50" s="195"/>
    </row>
    <row r="51" spans="1:12" ht="30" x14ac:dyDescent="0.25">
      <c r="A51" s="185" t="s">
        <v>548</v>
      </c>
      <c r="B51" s="186" t="s">
        <v>549</v>
      </c>
      <c r="C51" s="173">
        <v>237.11</v>
      </c>
      <c r="D51" s="196" t="s">
        <v>548</v>
      </c>
      <c r="E51" s="197" t="s">
        <v>549</v>
      </c>
      <c r="F51" s="172">
        <v>237.11</v>
      </c>
      <c r="G51" s="196" t="s">
        <v>548</v>
      </c>
      <c r="H51" s="197" t="s">
        <v>549</v>
      </c>
      <c r="I51" s="173">
        <v>237.11</v>
      </c>
    </row>
    <row r="52" spans="1:12" ht="30" x14ac:dyDescent="0.25">
      <c r="A52" s="185" t="s">
        <v>550</v>
      </c>
      <c r="B52" s="186" t="s">
        <v>138</v>
      </c>
      <c r="C52" s="173">
        <v>292.77</v>
      </c>
      <c r="D52" s="198" t="s">
        <v>550</v>
      </c>
      <c r="E52" s="199" t="s">
        <v>138</v>
      </c>
      <c r="F52" s="172">
        <v>292.77</v>
      </c>
      <c r="G52" s="196" t="s">
        <v>550</v>
      </c>
      <c r="H52" s="197" t="s">
        <v>138</v>
      </c>
      <c r="I52" s="173">
        <v>292.77</v>
      </c>
    </row>
    <row r="53" spans="1:12" ht="30" x14ac:dyDescent="0.25">
      <c r="A53" s="185" t="s">
        <v>551</v>
      </c>
      <c r="B53" s="186" t="s">
        <v>552</v>
      </c>
      <c r="C53" s="173">
        <v>237.11</v>
      </c>
      <c r="D53" s="198" t="s">
        <v>551</v>
      </c>
      <c r="E53" s="199" t="s">
        <v>552</v>
      </c>
      <c r="F53" s="172">
        <v>237.11</v>
      </c>
      <c r="G53" s="196" t="s">
        <v>551</v>
      </c>
      <c r="H53" s="197" t="s">
        <v>552</v>
      </c>
      <c r="I53" s="173">
        <v>237.11</v>
      </c>
    </row>
    <row r="54" spans="1:12" ht="30" x14ac:dyDescent="0.25">
      <c r="A54" s="185" t="s">
        <v>553</v>
      </c>
      <c r="B54" s="186" t="s">
        <v>554</v>
      </c>
      <c r="C54" s="173">
        <v>339.86</v>
      </c>
      <c r="D54" s="198" t="s">
        <v>553</v>
      </c>
      <c r="E54" s="199" t="s">
        <v>554</v>
      </c>
      <c r="F54" s="172">
        <v>339.86</v>
      </c>
      <c r="G54" s="196" t="s">
        <v>553</v>
      </c>
      <c r="H54" s="197" t="s">
        <v>554</v>
      </c>
      <c r="I54" s="173">
        <v>339.86</v>
      </c>
    </row>
    <row r="55" spans="1:12" x14ac:dyDescent="0.25">
      <c r="A55" s="185" t="s">
        <v>123</v>
      </c>
      <c r="B55" s="186" t="s">
        <v>122</v>
      </c>
      <c r="C55" s="173">
        <v>106.91</v>
      </c>
      <c r="D55" s="185" t="s">
        <v>123</v>
      </c>
      <c r="E55" s="186" t="s">
        <v>122</v>
      </c>
      <c r="F55" s="172">
        <v>106.91</v>
      </c>
      <c r="G55" s="196" t="s">
        <v>123</v>
      </c>
      <c r="H55" s="197" t="s">
        <v>122</v>
      </c>
      <c r="I55" s="173">
        <v>106.91</v>
      </c>
    </row>
    <row r="56" spans="1:12" ht="30" x14ac:dyDescent="0.25">
      <c r="A56" s="185" t="s">
        <v>127</v>
      </c>
      <c r="B56" s="186" t="s">
        <v>126</v>
      </c>
      <c r="C56" s="173">
        <v>106.91</v>
      </c>
      <c r="D56" s="185" t="s">
        <v>127</v>
      </c>
      <c r="E56" s="186" t="s">
        <v>126</v>
      </c>
      <c r="F56" s="172">
        <v>106.91</v>
      </c>
      <c r="G56" s="196" t="s">
        <v>127</v>
      </c>
      <c r="H56" s="197" t="s">
        <v>126</v>
      </c>
      <c r="I56" s="173">
        <v>106.91</v>
      </c>
    </row>
    <row r="57" spans="1:12" ht="30" x14ac:dyDescent="0.25">
      <c r="A57" s="185" t="s">
        <v>131</v>
      </c>
      <c r="B57" s="186" t="s">
        <v>130</v>
      </c>
      <c r="C57" s="173">
        <v>106.91</v>
      </c>
      <c r="D57" s="185" t="s">
        <v>131</v>
      </c>
      <c r="E57" s="186" t="s">
        <v>130</v>
      </c>
      <c r="F57" s="172">
        <v>106.91</v>
      </c>
      <c r="G57" s="196" t="s">
        <v>131</v>
      </c>
      <c r="H57" s="197" t="s">
        <v>130</v>
      </c>
      <c r="I57" s="173">
        <v>106.91</v>
      </c>
    </row>
    <row r="58" spans="1:12" x14ac:dyDescent="0.25">
      <c r="A58" s="185" t="s">
        <v>555</v>
      </c>
      <c r="B58" s="186" t="s">
        <v>120</v>
      </c>
      <c r="C58" s="173">
        <v>960</v>
      </c>
      <c r="D58" s="171" t="s">
        <v>555</v>
      </c>
      <c r="E58" s="166" t="s">
        <v>120</v>
      </c>
      <c r="F58" s="172">
        <v>960</v>
      </c>
      <c r="G58" s="196" t="s">
        <v>555</v>
      </c>
      <c r="H58" s="197" t="s">
        <v>120</v>
      </c>
      <c r="I58" s="173">
        <v>960</v>
      </c>
    </row>
    <row r="59" spans="1:12" ht="30" x14ac:dyDescent="0.25">
      <c r="A59" s="319" t="s">
        <v>538</v>
      </c>
      <c r="B59" s="319"/>
      <c r="C59" s="319"/>
      <c r="D59" s="185" t="s">
        <v>556</v>
      </c>
      <c r="E59" s="186" t="s">
        <v>124</v>
      </c>
      <c r="F59" s="173" t="s">
        <v>557</v>
      </c>
      <c r="G59" s="196" t="s">
        <v>556</v>
      </c>
      <c r="H59" s="197" t="s">
        <v>124</v>
      </c>
      <c r="I59" s="173" t="s">
        <v>557</v>
      </c>
    </row>
    <row r="60" spans="1:12" ht="30" x14ac:dyDescent="0.25">
      <c r="A60" s="181" t="s">
        <v>464</v>
      </c>
      <c r="B60" s="179" t="s">
        <v>316</v>
      </c>
      <c r="C60" s="182" t="s">
        <v>465</v>
      </c>
      <c r="D60" s="185" t="s">
        <v>483</v>
      </c>
      <c r="E60" s="186" t="s">
        <v>484</v>
      </c>
      <c r="F60" s="173" t="s">
        <v>558</v>
      </c>
      <c r="G60" s="196" t="s">
        <v>483</v>
      </c>
      <c r="H60" s="197" t="s">
        <v>484</v>
      </c>
      <c r="I60" s="173" t="s">
        <v>594</v>
      </c>
    </row>
    <row r="61" spans="1:12" ht="30" x14ac:dyDescent="0.25">
      <c r="A61" s="185" t="s">
        <v>556</v>
      </c>
      <c r="B61" s="186" t="s">
        <v>124</v>
      </c>
      <c r="C61" s="173" t="s">
        <v>557</v>
      </c>
      <c r="D61" s="193" t="s">
        <v>591</v>
      </c>
      <c r="E61" s="194" t="s">
        <v>592</v>
      </c>
      <c r="F61" s="182">
        <v>1830</v>
      </c>
      <c r="G61" s="200" t="s">
        <v>591</v>
      </c>
      <c r="H61" s="201" t="s">
        <v>592</v>
      </c>
      <c r="I61" s="182">
        <v>1830</v>
      </c>
    </row>
    <row r="62" spans="1:12" ht="45" x14ac:dyDescent="0.25">
      <c r="A62" s="185" t="s">
        <v>483</v>
      </c>
      <c r="B62" s="186" t="s">
        <v>484</v>
      </c>
      <c r="C62" s="173" t="s">
        <v>558</v>
      </c>
      <c r="D62" s="185" t="s">
        <v>485</v>
      </c>
      <c r="E62" s="186" t="s">
        <v>562</v>
      </c>
      <c r="F62" s="173" t="s">
        <v>563</v>
      </c>
      <c r="G62" s="196" t="s">
        <v>485</v>
      </c>
      <c r="H62" s="197" t="s">
        <v>562</v>
      </c>
      <c r="I62" s="173">
        <v>128.22999999999999</v>
      </c>
    </row>
    <row r="63" spans="1:12" ht="45" x14ac:dyDescent="0.25">
      <c r="A63" s="185" t="s">
        <v>559</v>
      </c>
      <c r="B63" s="186" t="s">
        <v>560</v>
      </c>
      <c r="C63" s="173"/>
      <c r="D63" s="185" t="s">
        <v>487</v>
      </c>
      <c r="E63" s="186" t="s">
        <v>488</v>
      </c>
      <c r="F63" s="173" t="s">
        <v>563</v>
      </c>
      <c r="G63" s="196" t="s">
        <v>487</v>
      </c>
      <c r="H63" s="197" t="s">
        <v>488</v>
      </c>
      <c r="I63" s="173">
        <v>128.22999999999999</v>
      </c>
    </row>
    <row r="64" spans="1:12" ht="30" x14ac:dyDescent="0.25">
      <c r="A64" s="185" t="s">
        <v>559</v>
      </c>
      <c r="B64" s="186" t="s">
        <v>561</v>
      </c>
      <c r="C64" s="173"/>
      <c r="D64" s="185" t="s">
        <v>493</v>
      </c>
      <c r="E64" s="186" t="s">
        <v>564</v>
      </c>
      <c r="F64" s="173" t="s">
        <v>563</v>
      </c>
      <c r="G64" s="196" t="s">
        <v>493</v>
      </c>
      <c r="H64" s="197" t="s">
        <v>564</v>
      </c>
      <c r="I64" s="173">
        <v>128.22999999999999</v>
      </c>
    </row>
    <row r="65" spans="1:9" ht="30" x14ac:dyDescent="0.25">
      <c r="A65" s="185" t="s">
        <v>485</v>
      </c>
      <c r="B65" s="186" t="s">
        <v>562</v>
      </c>
      <c r="C65" s="173">
        <v>128.22999999999999</v>
      </c>
      <c r="D65" s="185" t="s">
        <v>515</v>
      </c>
      <c r="E65" s="186" t="s">
        <v>516</v>
      </c>
      <c r="F65" s="173">
        <v>464.15</v>
      </c>
      <c r="G65" s="196" t="s">
        <v>515</v>
      </c>
      <c r="H65" s="197" t="s">
        <v>516</v>
      </c>
      <c r="I65" s="173">
        <v>464.15</v>
      </c>
    </row>
    <row r="66" spans="1:9" ht="30" x14ac:dyDescent="0.25">
      <c r="A66" s="185" t="s">
        <v>487</v>
      </c>
      <c r="B66" s="186" t="s">
        <v>488</v>
      </c>
      <c r="C66" s="173" t="s">
        <v>563</v>
      </c>
      <c r="D66" s="185" t="s">
        <v>509</v>
      </c>
      <c r="E66" s="186" t="s">
        <v>510</v>
      </c>
      <c r="F66" s="173">
        <v>464.15</v>
      </c>
      <c r="G66" s="196" t="s">
        <v>509</v>
      </c>
      <c r="H66" s="197" t="s">
        <v>510</v>
      </c>
      <c r="I66" s="173">
        <v>464.15</v>
      </c>
    </row>
    <row r="67" spans="1:9" ht="30" x14ac:dyDescent="0.25">
      <c r="A67" s="185" t="s">
        <v>493</v>
      </c>
      <c r="B67" s="186" t="s">
        <v>564</v>
      </c>
      <c r="C67" s="173" t="s">
        <v>563</v>
      </c>
      <c r="D67" s="185" t="s">
        <v>517</v>
      </c>
      <c r="E67" s="186" t="s">
        <v>518</v>
      </c>
      <c r="F67" s="173">
        <v>464.15</v>
      </c>
      <c r="G67" s="196" t="s">
        <v>517</v>
      </c>
      <c r="H67" s="197" t="s">
        <v>518</v>
      </c>
      <c r="I67" s="173">
        <v>464.15</v>
      </c>
    </row>
    <row r="68" spans="1:9" ht="30" x14ac:dyDescent="0.25">
      <c r="A68" s="185" t="s">
        <v>515</v>
      </c>
      <c r="B68" s="186" t="s">
        <v>516</v>
      </c>
      <c r="C68" s="173">
        <v>464.15</v>
      </c>
      <c r="D68" s="185" t="s">
        <v>565</v>
      </c>
      <c r="E68" s="186" t="s">
        <v>566</v>
      </c>
      <c r="F68" s="173">
        <v>464.15</v>
      </c>
      <c r="G68" s="196" t="s">
        <v>565</v>
      </c>
      <c r="H68" s="197" t="s">
        <v>566</v>
      </c>
      <c r="I68" s="173">
        <v>464.15</v>
      </c>
    </row>
    <row r="69" spans="1:9" ht="45" x14ac:dyDescent="0.25">
      <c r="A69" s="185" t="s">
        <v>509</v>
      </c>
      <c r="B69" s="186" t="s">
        <v>510</v>
      </c>
      <c r="C69" s="173">
        <v>464.15</v>
      </c>
      <c r="D69" s="185" t="s">
        <v>567</v>
      </c>
      <c r="E69" s="186" t="s">
        <v>568</v>
      </c>
      <c r="F69" s="173">
        <v>142.41999999999999</v>
      </c>
      <c r="G69" s="196" t="s">
        <v>567</v>
      </c>
      <c r="H69" s="197" t="s">
        <v>568</v>
      </c>
      <c r="I69" s="173">
        <v>142.41999999999999</v>
      </c>
    </row>
    <row r="70" spans="1:9" ht="45" x14ac:dyDescent="0.25">
      <c r="A70" s="185" t="s">
        <v>517</v>
      </c>
      <c r="B70" s="186" t="s">
        <v>518</v>
      </c>
      <c r="C70" s="173">
        <v>464.15</v>
      </c>
      <c r="D70" s="185" t="s">
        <v>569</v>
      </c>
      <c r="E70" s="186" t="s">
        <v>570</v>
      </c>
      <c r="F70" s="173">
        <v>137.16999999999999</v>
      </c>
      <c r="G70" s="196" t="s">
        <v>569</v>
      </c>
      <c r="H70" s="197" t="s">
        <v>570</v>
      </c>
      <c r="I70" s="173">
        <v>137.16999999999999</v>
      </c>
    </row>
    <row r="71" spans="1:9" ht="30" x14ac:dyDescent="0.25">
      <c r="A71" s="185" t="s">
        <v>565</v>
      </c>
      <c r="B71" s="186" t="s">
        <v>566</v>
      </c>
      <c r="C71" s="173">
        <v>464.15</v>
      </c>
      <c r="D71" s="185" t="s">
        <v>571</v>
      </c>
      <c r="E71" s="186" t="s">
        <v>572</v>
      </c>
      <c r="F71" s="173">
        <v>283.23</v>
      </c>
      <c r="G71" s="196" t="s">
        <v>571</v>
      </c>
      <c r="H71" s="197" t="s">
        <v>572</v>
      </c>
      <c r="I71" s="173">
        <v>283.23</v>
      </c>
    </row>
    <row r="72" spans="1:9" ht="30" x14ac:dyDescent="0.25">
      <c r="A72" s="185" t="s">
        <v>567</v>
      </c>
      <c r="B72" s="186" t="s">
        <v>568</v>
      </c>
      <c r="C72" s="173">
        <v>142.41999999999999</v>
      </c>
      <c r="D72" s="185" t="s">
        <v>573</v>
      </c>
      <c r="E72" s="186" t="s">
        <v>574</v>
      </c>
      <c r="F72" s="173">
        <v>562.58000000000004</v>
      </c>
      <c r="G72" s="196" t="s">
        <v>573</v>
      </c>
      <c r="H72" s="197" t="s">
        <v>574</v>
      </c>
      <c r="I72" s="173">
        <v>562.58000000000004</v>
      </c>
    </row>
    <row r="73" spans="1:9" ht="30" x14ac:dyDescent="0.25">
      <c r="A73" s="185" t="s">
        <v>569</v>
      </c>
      <c r="B73" s="186" t="s">
        <v>570</v>
      </c>
      <c r="C73" s="173">
        <v>137.16999999999999</v>
      </c>
      <c r="D73" s="185" t="s">
        <v>575</v>
      </c>
      <c r="E73" s="186" t="s">
        <v>576</v>
      </c>
      <c r="F73" s="173">
        <v>128.22999999999999</v>
      </c>
      <c r="G73" s="196" t="s">
        <v>575</v>
      </c>
      <c r="H73" s="197" t="s">
        <v>576</v>
      </c>
      <c r="I73" s="173">
        <v>128.22999999999999</v>
      </c>
    </row>
    <row r="74" spans="1:9" ht="45" x14ac:dyDescent="0.25">
      <c r="A74" s="185" t="s">
        <v>571</v>
      </c>
      <c r="B74" s="186" t="s">
        <v>572</v>
      </c>
      <c r="C74" s="173">
        <v>283.23</v>
      </c>
      <c r="D74" s="185" t="s">
        <v>577</v>
      </c>
      <c r="E74" s="186" t="s">
        <v>578</v>
      </c>
      <c r="F74" s="173">
        <v>562.58000000000004</v>
      </c>
      <c r="G74" s="196" t="s">
        <v>577</v>
      </c>
      <c r="H74" s="197" t="s">
        <v>578</v>
      </c>
      <c r="I74" s="173">
        <v>562.58000000000004</v>
      </c>
    </row>
    <row r="75" spans="1:9" ht="30" x14ac:dyDescent="0.25">
      <c r="A75" s="185" t="s">
        <v>573</v>
      </c>
      <c r="B75" s="186" t="s">
        <v>574</v>
      </c>
      <c r="C75" s="173">
        <v>562.58000000000004</v>
      </c>
      <c r="D75" s="185" t="s">
        <v>579</v>
      </c>
      <c r="E75" s="186" t="s">
        <v>580</v>
      </c>
      <c r="F75" s="173">
        <v>128.22999999999999</v>
      </c>
      <c r="G75" s="196" t="s">
        <v>579</v>
      </c>
      <c r="H75" s="197" t="s">
        <v>580</v>
      </c>
      <c r="I75" s="173">
        <v>128.22999999999999</v>
      </c>
    </row>
    <row r="76" spans="1:9" ht="30" x14ac:dyDescent="0.25">
      <c r="A76" s="185" t="s">
        <v>575</v>
      </c>
      <c r="B76" s="186" t="s">
        <v>576</v>
      </c>
      <c r="C76" s="173">
        <v>128.22999999999999</v>
      </c>
      <c r="D76" s="185" t="s">
        <v>581</v>
      </c>
      <c r="E76" s="186" t="s">
        <v>564</v>
      </c>
      <c r="F76" s="173">
        <v>128.22999999999999</v>
      </c>
      <c r="G76" s="196" t="s">
        <v>581</v>
      </c>
      <c r="H76" s="197" t="s">
        <v>564</v>
      </c>
      <c r="I76" s="173">
        <v>128.22999999999999</v>
      </c>
    </row>
    <row r="77" spans="1:9" ht="45" x14ac:dyDescent="0.25">
      <c r="A77" s="185" t="s">
        <v>577</v>
      </c>
      <c r="B77" s="186" t="s">
        <v>578</v>
      </c>
      <c r="C77" s="173">
        <v>562.58000000000004</v>
      </c>
      <c r="D77" s="185" t="s">
        <v>582</v>
      </c>
      <c r="E77" s="186" t="s">
        <v>583</v>
      </c>
      <c r="F77" s="173">
        <v>890.83</v>
      </c>
      <c r="G77" s="196" t="s">
        <v>582</v>
      </c>
      <c r="H77" s="197" t="s">
        <v>583</v>
      </c>
      <c r="I77" s="173">
        <v>890.83</v>
      </c>
    </row>
    <row r="78" spans="1:9" ht="45" x14ac:dyDescent="0.25">
      <c r="A78" s="185" t="s">
        <v>579</v>
      </c>
      <c r="B78" s="186" t="s">
        <v>580</v>
      </c>
      <c r="C78" s="173">
        <v>128.22999999999999</v>
      </c>
      <c r="D78" s="185" t="s">
        <v>584</v>
      </c>
      <c r="E78" s="186" t="s">
        <v>585</v>
      </c>
      <c r="F78" s="173">
        <v>426.21600000000001</v>
      </c>
      <c r="G78" s="196" t="s">
        <v>584</v>
      </c>
      <c r="H78" s="197" t="s">
        <v>585</v>
      </c>
      <c r="I78" s="173">
        <v>426.21600000000001</v>
      </c>
    </row>
    <row r="79" spans="1:9" ht="45" x14ac:dyDescent="0.25">
      <c r="A79" s="185" t="s">
        <v>581</v>
      </c>
      <c r="B79" s="186" t="s">
        <v>564</v>
      </c>
      <c r="C79" s="173">
        <v>128.22999999999999</v>
      </c>
      <c r="D79" s="185" t="s">
        <v>586</v>
      </c>
      <c r="E79" s="186" t="s">
        <v>587</v>
      </c>
      <c r="F79" s="173">
        <v>169</v>
      </c>
      <c r="G79" s="196" t="s">
        <v>586</v>
      </c>
      <c r="H79" s="197" t="s">
        <v>587</v>
      </c>
      <c r="I79" s="173">
        <v>169</v>
      </c>
    </row>
    <row r="80" spans="1:9" ht="75" x14ac:dyDescent="0.25">
      <c r="A80" s="185" t="s">
        <v>582</v>
      </c>
      <c r="B80" s="186" t="s">
        <v>583</v>
      </c>
      <c r="C80" s="173">
        <v>890.83</v>
      </c>
      <c r="D80" s="185" t="s">
        <v>588</v>
      </c>
      <c r="E80" s="186" t="s">
        <v>108</v>
      </c>
      <c r="F80" s="173">
        <v>265.08</v>
      </c>
      <c r="G80" s="196" t="s">
        <v>588</v>
      </c>
      <c r="H80" s="197" t="s">
        <v>108</v>
      </c>
      <c r="I80" s="173">
        <v>265.08</v>
      </c>
    </row>
    <row r="81" spans="1:9" ht="45" x14ac:dyDescent="0.25">
      <c r="A81" s="185" t="s">
        <v>584</v>
      </c>
      <c r="B81" s="186" t="s">
        <v>585</v>
      </c>
      <c r="C81" s="173">
        <v>426.21600000000001</v>
      </c>
      <c r="D81" s="185" t="s">
        <v>582</v>
      </c>
      <c r="E81" s="186" t="s">
        <v>583</v>
      </c>
      <c r="F81" s="173">
        <v>890.83</v>
      </c>
      <c r="G81" s="196" t="s">
        <v>582</v>
      </c>
      <c r="H81" s="197" t="s">
        <v>583</v>
      </c>
      <c r="I81" s="173">
        <v>890.83</v>
      </c>
    </row>
    <row r="82" spans="1:9" ht="45" x14ac:dyDescent="0.25">
      <c r="A82" s="185" t="s">
        <v>586</v>
      </c>
      <c r="B82" s="186" t="s">
        <v>587</v>
      </c>
      <c r="C82" s="173">
        <v>169</v>
      </c>
      <c r="D82" s="185" t="s">
        <v>567</v>
      </c>
      <c r="E82" s="186" t="s">
        <v>568</v>
      </c>
      <c r="F82" s="173">
        <v>142.41999999999999</v>
      </c>
      <c r="G82" s="196" t="s">
        <v>567</v>
      </c>
      <c r="H82" s="197" t="s">
        <v>568</v>
      </c>
      <c r="I82" s="173">
        <v>142.41999999999999</v>
      </c>
    </row>
    <row r="83" spans="1:9" ht="60" x14ac:dyDescent="0.25">
      <c r="A83" s="185" t="s">
        <v>588</v>
      </c>
      <c r="B83" s="186" t="s">
        <v>108</v>
      </c>
      <c r="C83" s="173">
        <v>265.08</v>
      </c>
      <c r="D83" s="185" t="s">
        <v>569</v>
      </c>
      <c r="E83" s="186" t="s">
        <v>570</v>
      </c>
      <c r="F83" s="173">
        <v>137.16999999999999</v>
      </c>
      <c r="G83" s="196" t="s">
        <v>569</v>
      </c>
      <c r="H83" s="197" t="s">
        <v>570</v>
      </c>
      <c r="I83" s="173">
        <v>137.16999999999999</v>
      </c>
    </row>
    <row r="84" spans="1:9" ht="45" x14ac:dyDescent="0.25">
      <c r="A84" s="185" t="s">
        <v>582</v>
      </c>
      <c r="B84" s="186" t="s">
        <v>583</v>
      </c>
      <c r="C84" s="173">
        <v>890.83</v>
      </c>
      <c r="D84" s="185" t="s">
        <v>589</v>
      </c>
      <c r="E84" s="186" t="s">
        <v>590</v>
      </c>
      <c r="F84" s="173">
        <v>234.23200000000003</v>
      </c>
      <c r="G84" s="196" t="s">
        <v>589</v>
      </c>
      <c r="H84" s="197" t="s">
        <v>590</v>
      </c>
      <c r="I84" s="173">
        <v>234.23200000000003</v>
      </c>
    </row>
    <row r="85" spans="1:9" ht="45" x14ac:dyDescent="0.25">
      <c r="A85" s="185" t="s">
        <v>567</v>
      </c>
      <c r="B85" s="186" t="s">
        <v>568</v>
      </c>
      <c r="C85" s="173">
        <v>142.41999999999999</v>
      </c>
      <c r="D85" s="185" t="s">
        <v>569</v>
      </c>
      <c r="E85" s="186" t="s">
        <v>570</v>
      </c>
      <c r="F85" s="173">
        <v>137.16999999999999</v>
      </c>
      <c r="G85" s="196" t="s">
        <v>569</v>
      </c>
      <c r="H85" s="197" t="s">
        <v>570</v>
      </c>
      <c r="I85" s="173">
        <v>137.16999999999999</v>
      </c>
    </row>
    <row r="86" spans="1:9" ht="30" x14ac:dyDescent="0.25">
      <c r="A86" s="185" t="s">
        <v>569</v>
      </c>
      <c r="B86" s="186" t="s">
        <v>570</v>
      </c>
      <c r="C86" s="173">
        <v>137.16999999999999</v>
      </c>
      <c r="D86" s="185" t="s">
        <v>589</v>
      </c>
      <c r="E86" s="186" t="s">
        <v>590</v>
      </c>
      <c r="F86" s="173">
        <v>234.23200000000003</v>
      </c>
      <c r="G86" s="196" t="s">
        <v>589</v>
      </c>
      <c r="H86" s="197" t="s">
        <v>590</v>
      </c>
      <c r="I86" s="173">
        <v>234.23200000000003</v>
      </c>
    </row>
    <row r="87" spans="1:9" ht="30" x14ac:dyDescent="0.25">
      <c r="A87" s="185" t="s">
        <v>589</v>
      </c>
      <c r="B87" s="186" t="s">
        <v>590</v>
      </c>
      <c r="C87" s="173">
        <v>234.23200000000003</v>
      </c>
      <c r="D87" s="185" t="s">
        <v>589</v>
      </c>
      <c r="E87" s="186" t="s">
        <v>590</v>
      </c>
      <c r="F87" s="173">
        <v>234.23200000000003</v>
      </c>
      <c r="G87" s="196" t="s">
        <v>589</v>
      </c>
      <c r="H87" s="197" t="s">
        <v>590</v>
      </c>
      <c r="I87" s="173">
        <v>234.23200000000003</v>
      </c>
    </row>
    <row r="88" spans="1:9" ht="30" x14ac:dyDescent="0.25">
      <c r="A88" s="185" t="s">
        <v>569</v>
      </c>
      <c r="B88" s="186" t="s">
        <v>570</v>
      </c>
      <c r="C88" s="173">
        <v>137.16999999999999</v>
      </c>
      <c r="G88" s="202"/>
      <c r="H88" s="203"/>
      <c r="I88" s="189"/>
    </row>
    <row r="89" spans="1:9" ht="30" x14ac:dyDescent="0.25">
      <c r="A89" s="185" t="s">
        <v>589</v>
      </c>
      <c r="B89" s="186" t="s">
        <v>590</v>
      </c>
      <c r="C89" s="173">
        <v>234.23200000000003</v>
      </c>
      <c r="G89" s="202"/>
      <c r="H89" s="203"/>
      <c r="I89" s="189"/>
    </row>
    <row r="90" spans="1:9" ht="30" x14ac:dyDescent="0.25">
      <c r="A90" s="171" t="s">
        <v>591</v>
      </c>
      <c r="B90" s="166" t="s">
        <v>592</v>
      </c>
      <c r="C90" s="172">
        <v>1830</v>
      </c>
    </row>
  </sheetData>
  <mergeCells count="19">
    <mergeCell ref="G48:I48"/>
    <mergeCell ref="G49:I49"/>
    <mergeCell ref="G3:I3"/>
    <mergeCell ref="G4:I4"/>
    <mergeCell ref="J3:L3"/>
    <mergeCell ref="J4:L4"/>
    <mergeCell ref="A48:C48"/>
    <mergeCell ref="A49:C49"/>
    <mergeCell ref="A59:C59"/>
    <mergeCell ref="D48:F48"/>
    <mergeCell ref="D49:F49"/>
    <mergeCell ref="A3:C3"/>
    <mergeCell ref="D3:F3"/>
    <mergeCell ref="D4:F4"/>
    <mergeCell ref="A47:I47"/>
    <mergeCell ref="A1:L1"/>
    <mergeCell ref="A2:L2"/>
    <mergeCell ref="A14:C14"/>
    <mergeCell ref="A4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zoomScaleNormal="100" zoomScaleSheetLayoutView="80" workbookViewId="0">
      <selection activeCell="A2" sqref="A2:C3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27" t="s">
        <v>444</v>
      </c>
      <c r="B2" s="227"/>
      <c r="C2" s="227"/>
    </row>
    <row r="3" spans="1:3" ht="24.75" customHeight="1" x14ac:dyDescent="0.25">
      <c r="A3" s="227"/>
      <c r="B3" s="227"/>
      <c r="C3" s="227"/>
    </row>
    <row r="4" spans="1:3" x14ac:dyDescent="0.25">
      <c r="B4" s="85"/>
      <c r="C4" s="38" t="s">
        <v>200</v>
      </c>
    </row>
    <row r="5" spans="1:3" ht="15" customHeight="1" x14ac:dyDescent="0.25">
      <c r="A5" s="228" t="s">
        <v>0</v>
      </c>
      <c r="B5" s="228" t="s">
        <v>436</v>
      </c>
      <c r="C5" s="230" t="s">
        <v>442</v>
      </c>
    </row>
    <row r="6" spans="1:3" x14ac:dyDescent="0.25">
      <c r="A6" s="229"/>
      <c r="B6" s="229"/>
      <c r="C6" s="231"/>
    </row>
    <row r="7" spans="1:3" x14ac:dyDescent="0.25">
      <c r="A7" s="232" t="s">
        <v>1</v>
      </c>
      <c r="B7" s="100" t="s">
        <v>56</v>
      </c>
      <c r="C7" s="158">
        <v>867.96</v>
      </c>
    </row>
    <row r="8" spans="1:3" x14ac:dyDescent="0.25">
      <c r="A8" s="233"/>
      <c r="B8" s="100" t="s">
        <v>57</v>
      </c>
      <c r="C8" s="158">
        <v>5563.65</v>
      </c>
    </row>
    <row r="9" spans="1:3" ht="15" customHeight="1" x14ac:dyDescent="0.25">
      <c r="A9" s="233"/>
      <c r="B9" s="100" t="s">
        <v>58</v>
      </c>
      <c r="C9" s="158">
        <v>1081.78</v>
      </c>
    </row>
    <row r="10" spans="1:3" ht="15" customHeight="1" x14ac:dyDescent="0.25">
      <c r="A10" s="233"/>
      <c r="B10" s="100" t="s">
        <v>59</v>
      </c>
      <c r="C10" s="158">
        <v>1676.31</v>
      </c>
    </row>
    <row r="11" spans="1:3" x14ac:dyDescent="0.25">
      <c r="A11" s="233"/>
      <c r="B11" s="100" t="s">
        <v>60</v>
      </c>
      <c r="C11" s="158">
        <v>4835.2299999999996</v>
      </c>
    </row>
    <row r="12" spans="1:3" x14ac:dyDescent="0.25">
      <c r="A12" s="233"/>
      <c r="B12" s="100" t="s">
        <v>61</v>
      </c>
      <c r="C12" s="158">
        <v>1229.01</v>
      </c>
    </row>
    <row r="13" spans="1:3" ht="15" customHeight="1" x14ac:dyDescent="0.25">
      <c r="A13" s="233"/>
      <c r="B13" s="101" t="s">
        <v>62</v>
      </c>
      <c r="C13" s="158">
        <v>4706.0600000000004</v>
      </c>
    </row>
    <row r="14" spans="1:3" ht="15" customHeight="1" x14ac:dyDescent="0.25">
      <c r="A14" s="233"/>
      <c r="B14" s="100" t="s">
        <v>63</v>
      </c>
      <c r="C14" s="158">
        <v>1229.01</v>
      </c>
    </row>
    <row r="15" spans="1:3" x14ac:dyDescent="0.25">
      <c r="A15" s="233"/>
      <c r="B15" s="101" t="s">
        <v>64</v>
      </c>
      <c r="C15" s="158">
        <v>8440.81</v>
      </c>
    </row>
    <row r="16" spans="1:3" x14ac:dyDescent="0.25">
      <c r="A16" s="233"/>
      <c r="B16" s="100" t="s">
        <v>65</v>
      </c>
      <c r="C16" s="158">
        <v>3415.81</v>
      </c>
    </row>
    <row r="17" spans="1:3" x14ac:dyDescent="0.25">
      <c r="A17" s="233"/>
      <c r="B17" s="100" t="s">
        <v>66</v>
      </c>
      <c r="C17" s="158">
        <v>4884.3599999999997</v>
      </c>
    </row>
    <row r="18" spans="1:3" x14ac:dyDescent="0.25">
      <c r="A18" s="233"/>
      <c r="B18" s="101" t="s">
        <v>67</v>
      </c>
      <c r="C18" s="158">
        <v>1774.35</v>
      </c>
    </row>
    <row r="19" spans="1:3" x14ac:dyDescent="0.25">
      <c r="A19" s="233"/>
      <c r="B19" s="101" t="s">
        <v>68</v>
      </c>
      <c r="C19" s="158">
        <v>1710.91</v>
      </c>
    </row>
    <row r="20" spans="1:3" x14ac:dyDescent="0.25">
      <c r="A20" s="233"/>
      <c r="B20" s="101" t="s">
        <v>69</v>
      </c>
      <c r="C20" s="158">
        <v>7691.98</v>
      </c>
    </row>
    <row r="21" spans="1:3" x14ac:dyDescent="0.25">
      <c r="A21" s="233"/>
      <c r="B21" s="101" t="s">
        <v>70</v>
      </c>
      <c r="C21" s="158">
        <v>6831.47</v>
      </c>
    </row>
    <row r="22" spans="1:3" x14ac:dyDescent="0.25">
      <c r="A22" s="234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39" t="s">
        <v>72</v>
      </c>
      <c r="B24" s="103" t="s">
        <v>56</v>
      </c>
      <c r="C24" s="156">
        <v>867.96</v>
      </c>
    </row>
    <row r="25" spans="1:3" x14ac:dyDescent="0.25">
      <c r="A25" s="233"/>
      <c r="B25" s="100" t="s">
        <v>57</v>
      </c>
      <c r="C25" s="157">
        <v>5563.65</v>
      </c>
    </row>
    <row r="26" spans="1:3" x14ac:dyDescent="0.25">
      <c r="A26" s="233"/>
      <c r="B26" s="100" t="s">
        <v>58</v>
      </c>
      <c r="C26" s="157">
        <v>1081.78</v>
      </c>
    </row>
    <row r="27" spans="1:3" x14ac:dyDescent="0.25">
      <c r="A27" s="233"/>
      <c r="B27" s="100" t="s">
        <v>59</v>
      </c>
      <c r="C27" s="157">
        <v>1676.31</v>
      </c>
    </row>
    <row r="28" spans="1:3" x14ac:dyDescent="0.25">
      <c r="A28" s="233"/>
      <c r="B28" s="100" t="s">
        <v>60</v>
      </c>
      <c r="C28" s="157">
        <v>4835.2299999999996</v>
      </c>
    </row>
    <row r="29" spans="1:3" x14ac:dyDescent="0.25">
      <c r="A29" s="233"/>
      <c r="B29" s="100" t="s">
        <v>61</v>
      </c>
      <c r="C29" s="157">
        <v>1229.01</v>
      </c>
    </row>
    <row r="30" spans="1:3" x14ac:dyDescent="0.25">
      <c r="A30" s="233"/>
      <c r="B30" s="101" t="s">
        <v>62</v>
      </c>
      <c r="C30" s="157">
        <v>5105.93</v>
      </c>
    </row>
    <row r="31" spans="1:3" x14ac:dyDescent="0.25">
      <c r="A31" s="233"/>
      <c r="B31" s="100" t="s">
        <v>63</v>
      </c>
      <c r="C31" s="157">
        <v>1229.01</v>
      </c>
    </row>
    <row r="32" spans="1:3" x14ac:dyDescent="0.25">
      <c r="A32" s="233"/>
      <c r="B32" s="101" t="s">
        <v>64</v>
      </c>
      <c r="C32" s="157">
        <v>8840.68</v>
      </c>
    </row>
    <row r="33" spans="1:3" x14ac:dyDescent="0.25">
      <c r="A33" s="233"/>
      <c r="B33" s="100" t="s">
        <v>65</v>
      </c>
      <c r="C33" s="157">
        <v>3415.81</v>
      </c>
    </row>
    <row r="34" spans="1:3" x14ac:dyDescent="0.25">
      <c r="A34" s="233"/>
      <c r="B34" s="100" t="s">
        <v>66</v>
      </c>
      <c r="C34" s="157">
        <v>4884.3599999999997</v>
      </c>
    </row>
    <row r="35" spans="1:3" x14ac:dyDescent="0.25">
      <c r="A35" s="233"/>
      <c r="B35" s="101" t="s">
        <v>67</v>
      </c>
      <c r="C35" s="157">
        <v>2656.12</v>
      </c>
    </row>
    <row r="36" spans="1:3" x14ac:dyDescent="0.25">
      <c r="A36" s="233"/>
      <c r="B36" s="101" t="s">
        <v>68</v>
      </c>
      <c r="C36" s="157">
        <v>2110.7800000000002</v>
      </c>
    </row>
    <row r="37" spans="1:3" x14ac:dyDescent="0.25">
      <c r="A37" s="233"/>
      <c r="B37" s="101" t="s">
        <v>69</v>
      </c>
      <c r="C37" s="157">
        <v>8091.85</v>
      </c>
    </row>
    <row r="38" spans="1:3" x14ac:dyDescent="0.25">
      <c r="A38" s="233"/>
      <c r="B38" s="101" t="s">
        <v>70</v>
      </c>
      <c r="C38" s="157">
        <v>7231.34</v>
      </c>
    </row>
    <row r="39" spans="1:3" x14ac:dyDescent="0.25">
      <c r="A39" s="240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05" t="s">
        <v>441</v>
      </c>
      <c r="B42" s="205"/>
      <c r="C42" s="205"/>
    </row>
    <row r="43" spans="1:3" ht="24" customHeight="1" x14ac:dyDescent="0.25">
      <c r="A43" s="205"/>
      <c r="B43" s="205"/>
      <c r="C43" s="205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28" t="s">
        <v>0</v>
      </c>
      <c r="B45" s="228" t="s">
        <v>443</v>
      </c>
      <c r="C45" s="230" t="s">
        <v>442</v>
      </c>
    </row>
    <row r="46" spans="1:3" x14ac:dyDescent="0.25">
      <c r="A46" s="229"/>
      <c r="B46" s="229"/>
      <c r="C46" s="231"/>
    </row>
    <row r="47" spans="1:3" x14ac:dyDescent="0.25">
      <c r="A47" s="236" t="s">
        <v>1</v>
      </c>
      <c r="B47" s="7" t="s">
        <v>17</v>
      </c>
      <c r="C47" s="8">
        <v>812.26</v>
      </c>
    </row>
    <row r="48" spans="1:3" x14ac:dyDescent="0.25">
      <c r="A48" s="237"/>
      <c r="B48" s="9" t="s">
        <v>18</v>
      </c>
      <c r="C48" s="8">
        <v>511.77</v>
      </c>
    </row>
    <row r="49" spans="1:3" x14ac:dyDescent="0.25">
      <c r="A49" s="237"/>
      <c r="B49" s="9">
        <v>25</v>
      </c>
      <c r="C49" s="8">
        <v>640</v>
      </c>
    </row>
    <row r="50" spans="1:3" x14ac:dyDescent="0.25">
      <c r="A50" s="237"/>
      <c r="B50" s="10" t="s">
        <v>19</v>
      </c>
      <c r="C50" s="8">
        <v>675.54</v>
      </c>
    </row>
    <row r="51" spans="1:3" x14ac:dyDescent="0.25">
      <c r="A51" s="237"/>
      <c r="B51" s="10" t="s">
        <v>20</v>
      </c>
      <c r="C51" s="8">
        <v>803.77</v>
      </c>
    </row>
    <row r="52" spans="1:3" x14ac:dyDescent="0.25">
      <c r="A52" s="23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18" t="s">
        <v>11</v>
      </c>
      <c r="B54" s="10" t="s">
        <v>17</v>
      </c>
      <c r="C54" s="8">
        <v>1212</v>
      </c>
    </row>
    <row r="55" spans="1:3" x14ac:dyDescent="0.25">
      <c r="A55" s="222"/>
      <c r="B55" s="10" t="s">
        <v>22</v>
      </c>
      <c r="C55" s="8">
        <v>911.51</v>
      </c>
    </row>
    <row r="56" spans="1:3" x14ac:dyDescent="0.25">
      <c r="A56" s="222"/>
      <c r="B56" s="10">
        <v>25</v>
      </c>
      <c r="C56" s="8">
        <v>1039.74</v>
      </c>
    </row>
    <row r="57" spans="1:3" x14ac:dyDescent="0.25">
      <c r="A57" s="222"/>
      <c r="B57" s="10">
        <v>35</v>
      </c>
      <c r="C57" s="8">
        <v>1203.51</v>
      </c>
    </row>
    <row r="58" spans="1:3" x14ac:dyDescent="0.25">
      <c r="A58" s="222"/>
      <c r="B58" s="10">
        <v>37.39</v>
      </c>
      <c r="C58" s="8">
        <v>1075.28</v>
      </c>
    </row>
    <row r="59" spans="1:3" x14ac:dyDescent="0.25">
      <c r="A59" s="222"/>
      <c r="B59" s="10" t="s">
        <v>23</v>
      </c>
      <c r="C59" s="8">
        <v>1375.77</v>
      </c>
    </row>
    <row r="60" spans="1:3" ht="31.5" hidden="1" outlineLevel="1" x14ac:dyDescent="0.25">
      <c r="A60" s="222"/>
      <c r="B60" s="10" t="s">
        <v>24</v>
      </c>
      <c r="C60" s="8">
        <v>0</v>
      </c>
    </row>
    <row r="61" spans="1:3" hidden="1" outlineLevel="1" x14ac:dyDescent="0.25">
      <c r="A61" s="219"/>
      <c r="B61" s="13" t="s">
        <v>25</v>
      </c>
      <c r="C61" s="8">
        <v>0</v>
      </c>
    </row>
    <row r="62" spans="1:3" ht="39.75" customHeight="1" collapsed="1" x14ac:dyDescent="0.25">
      <c r="A62" s="160" t="s">
        <v>303</v>
      </c>
      <c r="B62" s="235" t="s">
        <v>438</v>
      </c>
      <c r="C62" s="235"/>
    </row>
    <row r="63" spans="1:3" ht="67.5" customHeight="1" x14ac:dyDescent="0.25">
      <c r="A63" s="122" t="s">
        <v>439</v>
      </c>
      <c r="B63" s="226" t="s">
        <v>440</v>
      </c>
      <c r="C63" s="226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27" t="s">
        <v>450</v>
      </c>
      <c r="B2" s="227"/>
      <c r="C2" s="227"/>
    </row>
    <row r="3" spans="1:3" ht="24.75" customHeight="1" x14ac:dyDescent="0.25">
      <c r="A3" s="227"/>
      <c r="B3" s="227"/>
      <c r="C3" s="227"/>
    </row>
    <row r="4" spans="1:3" x14ac:dyDescent="0.25">
      <c r="B4" s="85"/>
      <c r="C4" s="38" t="s">
        <v>200</v>
      </c>
    </row>
    <row r="5" spans="1:3" ht="15" customHeight="1" x14ac:dyDescent="0.25">
      <c r="A5" s="228" t="s">
        <v>451</v>
      </c>
      <c r="B5" s="228" t="s">
        <v>452</v>
      </c>
      <c r="C5" s="230" t="s">
        <v>453</v>
      </c>
    </row>
    <row r="6" spans="1:3" x14ac:dyDescent="0.25">
      <c r="A6" s="229"/>
      <c r="B6" s="229"/>
      <c r="C6" s="231"/>
    </row>
    <row r="7" spans="1:3" x14ac:dyDescent="0.25">
      <c r="A7" s="232" t="s">
        <v>1</v>
      </c>
      <c r="B7" s="100" t="s">
        <v>56</v>
      </c>
      <c r="C7" s="158">
        <v>867.96</v>
      </c>
    </row>
    <row r="8" spans="1:3" x14ac:dyDescent="0.25">
      <c r="A8" s="233"/>
      <c r="B8" s="100" t="s">
        <v>57</v>
      </c>
      <c r="C8" s="158">
        <v>5563.65</v>
      </c>
    </row>
    <row r="9" spans="1:3" ht="15" customHeight="1" x14ac:dyDescent="0.25">
      <c r="A9" s="233"/>
      <c r="B9" s="100" t="s">
        <v>58</v>
      </c>
      <c r="C9" s="158">
        <v>1081.78</v>
      </c>
    </row>
    <row r="10" spans="1:3" ht="15" customHeight="1" x14ac:dyDescent="0.25">
      <c r="A10" s="233"/>
      <c r="B10" s="100" t="s">
        <v>59</v>
      </c>
      <c r="C10" s="158">
        <v>1676.31</v>
      </c>
    </row>
    <row r="11" spans="1:3" x14ac:dyDescent="0.25">
      <c r="A11" s="233"/>
      <c r="B11" s="100" t="s">
        <v>60</v>
      </c>
      <c r="C11" s="158">
        <v>4835.2299999999996</v>
      </c>
    </row>
    <row r="12" spans="1:3" x14ac:dyDescent="0.25">
      <c r="A12" s="233"/>
      <c r="B12" s="100" t="s">
        <v>61</v>
      </c>
      <c r="C12" s="158">
        <v>1229.01</v>
      </c>
    </row>
    <row r="13" spans="1:3" ht="15" customHeight="1" x14ac:dyDescent="0.25">
      <c r="A13" s="233"/>
      <c r="B13" s="101" t="s">
        <v>62</v>
      </c>
      <c r="C13" s="158">
        <v>4706.0600000000004</v>
      </c>
    </row>
    <row r="14" spans="1:3" ht="15" customHeight="1" x14ac:dyDescent="0.25">
      <c r="A14" s="233"/>
      <c r="B14" s="100" t="s">
        <v>63</v>
      </c>
      <c r="C14" s="158">
        <v>1229.01</v>
      </c>
    </row>
    <row r="15" spans="1:3" x14ac:dyDescent="0.25">
      <c r="A15" s="233"/>
      <c r="B15" s="101" t="s">
        <v>64</v>
      </c>
      <c r="C15" s="158">
        <v>8440.81</v>
      </c>
    </row>
    <row r="16" spans="1:3" x14ac:dyDescent="0.25">
      <c r="A16" s="233"/>
      <c r="B16" s="100" t="s">
        <v>65</v>
      </c>
      <c r="C16" s="158">
        <v>3415.81</v>
      </c>
    </row>
    <row r="17" spans="1:3" x14ac:dyDescent="0.25">
      <c r="A17" s="233"/>
      <c r="B17" s="100" t="s">
        <v>66</v>
      </c>
      <c r="C17" s="158">
        <v>4884.3599999999997</v>
      </c>
    </row>
    <row r="18" spans="1:3" x14ac:dyDescent="0.25">
      <c r="A18" s="233"/>
      <c r="B18" s="101" t="s">
        <v>67</v>
      </c>
      <c r="C18" s="158">
        <v>1774.35</v>
      </c>
    </row>
    <row r="19" spans="1:3" x14ac:dyDescent="0.25">
      <c r="A19" s="233"/>
      <c r="B19" s="101" t="s">
        <v>68</v>
      </c>
      <c r="C19" s="158">
        <v>1710.91</v>
      </c>
    </row>
    <row r="20" spans="1:3" x14ac:dyDescent="0.25">
      <c r="A20" s="233"/>
      <c r="B20" s="101" t="s">
        <v>69</v>
      </c>
      <c r="C20" s="158">
        <v>7691.98</v>
      </c>
    </row>
    <row r="21" spans="1:3" x14ac:dyDescent="0.25">
      <c r="A21" s="233"/>
      <c r="B21" s="101" t="s">
        <v>70</v>
      </c>
      <c r="C21" s="158">
        <v>6831.47</v>
      </c>
    </row>
    <row r="22" spans="1:3" x14ac:dyDescent="0.25">
      <c r="A22" s="234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39" t="s">
        <v>72</v>
      </c>
      <c r="B24" s="103" t="s">
        <v>56</v>
      </c>
      <c r="C24" s="156">
        <v>867.96</v>
      </c>
    </row>
    <row r="25" spans="1:3" x14ac:dyDescent="0.25">
      <c r="A25" s="233"/>
      <c r="B25" s="100" t="s">
        <v>57</v>
      </c>
      <c r="C25" s="157">
        <v>5563.65</v>
      </c>
    </row>
    <row r="26" spans="1:3" x14ac:dyDescent="0.25">
      <c r="A26" s="233"/>
      <c r="B26" s="100" t="s">
        <v>58</v>
      </c>
      <c r="C26" s="157">
        <v>1081.78</v>
      </c>
    </row>
    <row r="27" spans="1:3" x14ac:dyDescent="0.25">
      <c r="A27" s="233"/>
      <c r="B27" s="100" t="s">
        <v>59</v>
      </c>
      <c r="C27" s="157">
        <v>1676.31</v>
      </c>
    </row>
    <row r="28" spans="1:3" x14ac:dyDescent="0.25">
      <c r="A28" s="233"/>
      <c r="B28" s="100" t="s">
        <v>60</v>
      </c>
      <c r="C28" s="157">
        <v>4835.2299999999996</v>
      </c>
    </row>
    <row r="29" spans="1:3" x14ac:dyDescent="0.25">
      <c r="A29" s="233"/>
      <c r="B29" s="100" t="s">
        <v>61</v>
      </c>
      <c r="C29" s="157">
        <v>1229.01</v>
      </c>
    </row>
    <row r="30" spans="1:3" x14ac:dyDescent="0.25">
      <c r="A30" s="233"/>
      <c r="B30" s="101" t="s">
        <v>62</v>
      </c>
      <c r="C30" s="157">
        <v>5105.93</v>
      </c>
    </row>
    <row r="31" spans="1:3" x14ac:dyDescent="0.25">
      <c r="A31" s="233"/>
      <c r="B31" s="100" t="s">
        <v>63</v>
      </c>
      <c r="C31" s="157">
        <v>1229.01</v>
      </c>
    </row>
    <row r="32" spans="1:3" x14ac:dyDescent="0.25">
      <c r="A32" s="233"/>
      <c r="B32" s="101" t="s">
        <v>64</v>
      </c>
      <c r="C32" s="157">
        <v>8840.68</v>
      </c>
    </row>
    <row r="33" spans="1:3" x14ac:dyDescent="0.25">
      <c r="A33" s="233"/>
      <c r="B33" s="100" t="s">
        <v>65</v>
      </c>
      <c r="C33" s="157">
        <v>3415.81</v>
      </c>
    </row>
    <row r="34" spans="1:3" x14ac:dyDescent="0.25">
      <c r="A34" s="233"/>
      <c r="B34" s="100" t="s">
        <v>66</v>
      </c>
      <c r="C34" s="157">
        <v>4884.3599999999997</v>
      </c>
    </row>
    <row r="35" spans="1:3" x14ac:dyDescent="0.25">
      <c r="A35" s="233"/>
      <c r="B35" s="101" t="s">
        <v>67</v>
      </c>
      <c r="C35" s="157">
        <v>2656.12</v>
      </c>
    </row>
    <row r="36" spans="1:3" x14ac:dyDescent="0.25">
      <c r="A36" s="233"/>
      <c r="B36" s="101" t="s">
        <v>68</v>
      </c>
      <c r="C36" s="157">
        <v>2110.7800000000002</v>
      </c>
    </row>
    <row r="37" spans="1:3" x14ac:dyDescent="0.25">
      <c r="A37" s="233"/>
      <c r="B37" s="101" t="s">
        <v>69</v>
      </c>
      <c r="C37" s="157">
        <v>8091.85</v>
      </c>
    </row>
    <row r="38" spans="1:3" x14ac:dyDescent="0.25">
      <c r="A38" s="233"/>
      <c r="B38" s="101" t="s">
        <v>70</v>
      </c>
      <c r="C38" s="157">
        <v>7231.34</v>
      </c>
    </row>
    <row r="39" spans="1:3" x14ac:dyDescent="0.25">
      <c r="A39" s="240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05" t="s">
        <v>454</v>
      </c>
      <c r="B42" s="205"/>
      <c r="C42" s="205"/>
    </row>
    <row r="43" spans="1:3" ht="24" customHeight="1" x14ac:dyDescent="0.25">
      <c r="A43" s="205"/>
      <c r="B43" s="205"/>
      <c r="C43" s="205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28" t="s">
        <v>451</v>
      </c>
      <c r="B45" s="228" t="s">
        <v>452</v>
      </c>
      <c r="C45" s="230" t="s">
        <v>453</v>
      </c>
    </row>
    <row r="46" spans="1:3" x14ac:dyDescent="0.25">
      <c r="A46" s="229"/>
      <c r="B46" s="229"/>
      <c r="C46" s="231"/>
    </row>
    <row r="47" spans="1:3" x14ac:dyDescent="0.25">
      <c r="A47" s="236" t="s">
        <v>1</v>
      </c>
      <c r="B47" s="7" t="s">
        <v>17</v>
      </c>
      <c r="C47" s="8">
        <v>812.26</v>
      </c>
    </row>
    <row r="48" spans="1:3" x14ac:dyDescent="0.25">
      <c r="A48" s="237"/>
      <c r="B48" s="9" t="s">
        <v>18</v>
      </c>
      <c r="C48" s="8">
        <v>511.77</v>
      </c>
    </row>
    <row r="49" spans="1:3" x14ac:dyDescent="0.25">
      <c r="A49" s="237"/>
      <c r="B49" s="9">
        <v>25</v>
      </c>
      <c r="C49" s="8">
        <v>640</v>
      </c>
    </row>
    <row r="50" spans="1:3" x14ac:dyDescent="0.25">
      <c r="A50" s="237"/>
      <c r="B50" s="10" t="s">
        <v>19</v>
      </c>
      <c r="C50" s="8">
        <v>675.54</v>
      </c>
    </row>
    <row r="51" spans="1:3" x14ac:dyDescent="0.25">
      <c r="A51" s="237"/>
      <c r="B51" s="10" t="s">
        <v>20</v>
      </c>
      <c r="C51" s="8">
        <v>803.77</v>
      </c>
    </row>
    <row r="52" spans="1:3" x14ac:dyDescent="0.25">
      <c r="A52" s="23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18" t="s">
        <v>11</v>
      </c>
      <c r="B54" s="10" t="s">
        <v>17</v>
      </c>
      <c r="C54" s="8">
        <v>1212</v>
      </c>
    </row>
    <row r="55" spans="1:3" x14ac:dyDescent="0.25">
      <c r="A55" s="222"/>
      <c r="B55" s="10" t="s">
        <v>22</v>
      </c>
      <c r="C55" s="8">
        <v>911.51</v>
      </c>
    </row>
    <row r="56" spans="1:3" x14ac:dyDescent="0.25">
      <c r="A56" s="222"/>
      <c r="B56" s="10">
        <v>25</v>
      </c>
      <c r="C56" s="8">
        <v>1039.74</v>
      </c>
    </row>
    <row r="57" spans="1:3" x14ac:dyDescent="0.25">
      <c r="A57" s="222"/>
      <c r="B57" s="10">
        <v>35</v>
      </c>
      <c r="C57" s="8">
        <v>1203.51</v>
      </c>
    </row>
    <row r="58" spans="1:3" x14ac:dyDescent="0.25">
      <c r="A58" s="222"/>
      <c r="B58" s="10">
        <v>37.39</v>
      </c>
      <c r="C58" s="8">
        <v>1075.28</v>
      </c>
    </row>
    <row r="59" spans="1:3" x14ac:dyDescent="0.25">
      <c r="A59" s="222"/>
      <c r="B59" s="10" t="s">
        <v>23</v>
      </c>
      <c r="C59" s="8">
        <v>1375.77</v>
      </c>
    </row>
    <row r="60" spans="1:3" hidden="1" outlineLevel="1" x14ac:dyDescent="0.25">
      <c r="A60" s="222"/>
      <c r="B60" s="10" t="s">
        <v>24</v>
      </c>
      <c r="C60" s="8">
        <v>0</v>
      </c>
    </row>
    <row r="61" spans="1:3" hidden="1" outlineLevel="1" x14ac:dyDescent="0.25">
      <c r="A61" s="219"/>
      <c r="B61" s="13" t="s">
        <v>25</v>
      </c>
      <c r="C61" s="8">
        <v>0</v>
      </c>
    </row>
    <row r="62" spans="1:3" ht="39.75" customHeight="1" collapsed="1" x14ac:dyDescent="0.25">
      <c r="B62" s="241" t="s">
        <v>455</v>
      </c>
      <c r="C62" s="241"/>
    </row>
  </sheetData>
  <mergeCells count="13">
    <mergeCell ref="B62:C62"/>
    <mergeCell ref="A42:C43"/>
    <mergeCell ref="A45:A46"/>
    <mergeCell ref="B45:B46"/>
    <mergeCell ref="C45:C46"/>
    <mergeCell ref="A47:A52"/>
    <mergeCell ref="A54:A61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topLeftCell="A46" zoomScaleNormal="100" zoomScaleSheetLayoutView="100" workbookViewId="0">
      <selection activeCell="B64" sqref="B64:C64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05" t="s">
        <v>447</v>
      </c>
      <c r="B2" s="205"/>
      <c r="C2" s="205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0</v>
      </c>
      <c r="B4" s="15" t="s">
        <v>436</v>
      </c>
      <c r="C4" s="4" t="s">
        <v>442</v>
      </c>
    </row>
    <row r="5" spans="1:4" ht="15.75" customHeight="1" x14ac:dyDescent="0.25">
      <c r="A5" s="247" t="s">
        <v>1</v>
      </c>
      <c r="B5" s="16" t="s">
        <v>193</v>
      </c>
      <c r="C5" s="19">
        <v>6791.77</v>
      </c>
    </row>
    <row r="6" spans="1:4" x14ac:dyDescent="0.25">
      <c r="A6" s="248"/>
      <c r="B6" s="17" t="s">
        <v>194</v>
      </c>
      <c r="C6" s="19">
        <v>8108.83</v>
      </c>
    </row>
    <row r="7" spans="1:4" x14ac:dyDescent="0.25">
      <c r="A7" s="248"/>
      <c r="B7" s="17" t="s">
        <v>195</v>
      </c>
      <c r="C7" s="19">
        <v>9027.86</v>
      </c>
    </row>
    <row r="8" spans="1:4" x14ac:dyDescent="0.25">
      <c r="A8" s="249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47" t="s">
        <v>72</v>
      </c>
      <c r="B10" s="16" t="s">
        <v>193</v>
      </c>
      <c r="C10" s="19">
        <v>7044.68</v>
      </c>
    </row>
    <row r="11" spans="1:4" x14ac:dyDescent="0.25">
      <c r="A11" s="248"/>
      <c r="B11" s="17" t="s">
        <v>194</v>
      </c>
      <c r="C11" s="19">
        <v>8361.74</v>
      </c>
    </row>
    <row r="12" spans="1:4" x14ac:dyDescent="0.25">
      <c r="A12" s="248"/>
      <c r="B12" s="17" t="s">
        <v>195</v>
      </c>
      <c r="C12" s="19">
        <v>9712.89</v>
      </c>
    </row>
    <row r="13" spans="1:4" x14ac:dyDescent="0.25">
      <c r="A13" s="249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42"/>
      <c r="C15" s="242"/>
    </row>
    <row r="16" spans="1:4" x14ac:dyDescent="0.25">
      <c r="A16" s="243" t="s">
        <v>437</v>
      </c>
      <c r="B16" s="243"/>
      <c r="C16" s="243"/>
    </row>
    <row r="17" spans="1:4" x14ac:dyDescent="0.25">
      <c r="A17" s="243"/>
      <c r="B17" s="243"/>
      <c r="C17" s="243"/>
    </row>
    <row r="18" spans="1:4" ht="12.75" customHeight="1" x14ac:dyDescent="0.25">
      <c r="A18" s="243"/>
      <c r="B18" s="243"/>
      <c r="C18" s="243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435</v>
      </c>
      <c r="C20" s="4" t="s">
        <v>442</v>
      </c>
    </row>
    <row r="21" spans="1:4" ht="15.75" customHeight="1" x14ac:dyDescent="0.25">
      <c r="A21" s="244" t="s">
        <v>1</v>
      </c>
      <c r="B21" s="5" t="s">
        <v>2</v>
      </c>
      <c r="C21" s="152">
        <v>2868.13</v>
      </c>
    </row>
    <row r="22" spans="1:4" x14ac:dyDescent="0.25">
      <c r="A22" s="245"/>
      <c r="B22" s="5" t="s">
        <v>3</v>
      </c>
      <c r="C22" s="152">
        <v>2567.64</v>
      </c>
    </row>
    <row r="23" spans="1:4" x14ac:dyDescent="0.25">
      <c r="A23" s="245"/>
      <c r="B23" s="5">
        <v>36</v>
      </c>
      <c r="C23" s="152">
        <v>3031.9</v>
      </c>
    </row>
    <row r="24" spans="1:4" x14ac:dyDescent="0.25">
      <c r="A24" s="245"/>
      <c r="B24" s="5">
        <v>39</v>
      </c>
      <c r="C24" s="152">
        <v>2731.41</v>
      </c>
    </row>
    <row r="25" spans="1:4" x14ac:dyDescent="0.25">
      <c r="A25" s="245"/>
      <c r="B25" s="6" t="s">
        <v>4</v>
      </c>
      <c r="C25" s="152">
        <v>2664.69</v>
      </c>
    </row>
    <row r="26" spans="1:4" x14ac:dyDescent="0.25">
      <c r="A26" s="245"/>
      <c r="B26" s="6" t="s">
        <v>5</v>
      </c>
      <c r="C26" s="152">
        <v>1889.5</v>
      </c>
    </row>
    <row r="27" spans="1:4" x14ac:dyDescent="0.25">
      <c r="A27" s="245"/>
      <c r="B27" s="6" t="s">
        <v>6</v>
      </c>
      <c r="C27" s="152">
        <v>3613.51</v>
      </c>
    </row>
    <row r="28" spans="1:4" x14ac:dyDescent="0.25">
      <c r="A28" s="245"/>
      <c r="B28" s="6">
        <v>45</v>
      </c>
      <c r="C28" s="152">
        <v>4304.1400000000003</v>
      </c>
    </row>
    <row r="29" spans="1:4" x14ac:dyDescent="0.25">
      <c r="A29" s="245"/>
      <c r="B29" s="6">
        <v>55</v>
      </c>
      <c r="C29" s="152">
        <v>2278.79</v>
      </c>
      <c r="D29" s="46"/>
    </row>
    <row r="30" spans="1:4" x14ac:dyDescent="0.25">
      <c r="A30" s="245"/>
      <c r="B30" s="6">
        <v>50.64</v>
      </c>
      <c r="C30" s="152">
        <v>2925.75</v>
      </c>
      <c r="D30" s="46"/>
    </row>
    <row r="31" spans="1:4" x14ac:dyDescent="0.25">
      <c r="A31" s="245"/>
      <c r="B31" s="6" t="s">
        <v>7</v>
      </c>
      <c r="C31" s="152">
        <v>2838.32</v>
      </c>
      <c r="D31" s="46"/>
    </row>
    <row r="32" spans="1:4" x14ac:dyDescent="0.25">
      <c r="A32" s="245"/>
      <c r="B32" s="6">
        <v>60</v>
      </c>
      <c r="C32" s="152">
        <v>3874.57</v>
      </c>
      <c r="D32" s="46"/>
    </row>
    <row r="33" spans="1:4" x14ac:dyDescent="0.25">
      <c r="A33" s="245"/>
      <c r="B33" s="6">
        <v>65</v>
      </c>
      <c r="C33" s="152">
        <v>3441.25</v>
      </c>
      <c r="D33" s="46"/>
    </row>
    <row r="34" spans="1:4" x14ac:dyDescent="0.25">
      <c r="A34" s="245"/>
      <c r="B34" s="6">
        <v>71</v>
      </c>
      <c r="C34" s="152">
        <v>3313.02</v>
      </c>
      <c r="D34" s="46"/>
    </row>
    <row r="35" spans="1:4" x14ac:dyDescent="0.25">
      <c r="A35" s="245"/>
      <c r="B35" s="6">
        <v>75</v>
      </c>
      <c r="C35" s="152">
        <v>2492.4299999999998</v>
      </c>
      <c r="D35" s="46"/>
    </row>
    <row r="36" spans="1:4" x14ac:dyDescent="0.25">
      <c r="A36" s="245"/>
      <c r="B36" s="6">
        <v>85</v>
      </c>
      <c r="C36" s="152">
        <v>2017.73</v>
      </c>
      <c r="D36" s="46"/>
    </row>
    <row r="37" spans="1:4" x14ac:dyDescent="0.25">
      <c r="A37" s="245"/>
      <c r="B37" s="6">
        <v>95</v>
      </c>
      <c r="C37" s="152">
        <v>2966.55</v>
      </c>
      <c r="D37" s="46"/>
    </row>
    <row r="38" spans="1:4" x14ac:dyDescent="0.25">
      <c r="A38" s="245"/>
      <c r="B38" s="6" t="s">
        <v>8</v>
      </c>
      <c r="C38" s="152">
        <v>2364.1999999999998</v>
      </c>
      <c r="D38" s="46"/>
    </row>
    <row r="39" spans="1:4" x14ac:dyDescent="0.25">
      <c r="A39" s="245"/>
      <c r="B39" s="6" t="s">
        <v>9</v>
      </c>
      <c r="C39" s="152">
        <v>2189.9899999999998</v>
      </c>
      <c r="D39" s="46"/>
    </row>
    <row r="40" spans="1:4" x14ac:dyDescent="0.25">
      <c r="A40" s="245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45" t="s">
        <v>11</v>
      </c>
      <c r="B42" s="45" t="s">
        <v>2</v>
      </c>
      <c r="C42" s="154">
        <v>3742.4</v>
      </c>
      <c r="D42" s="46"/>
    </row>
    <row r="43" spans="1:4" x14ac:dyDescent="0.25">
      <c r="A43" s="245"/>
      <c r="B43" s="6" t="s">
        <v>3</v>
      </c>
      <c r="C43" s="152">
        <v>3441.91</v>
      </c>
      <c r="D43" s="46"/>
    </row>
    <row r="44" spans="1:4" x14ac:dyDescent="0.25">
      <c r="A44" s="245"/>
      <c r="B44" s="6">
        <v>36</v>
      </c>
      <c r="C44" s="152">
        <v>3906.17</v>
      </c>
      <c r="D44" s="46"/>
    </row>
    <row r="45" spans="1:4" x14ac:dyDescent="0.25">
      <c r="A45" s="245"/>
      <c r="B45" s="6">
        <v>39</v>
      </c>
      <c r="C45" s="152">
        <v>3605.68</v>
      </c>
      <c r="D45" s="46"/>
    </row>
    <row r="46" spans="1:4" x14ac:dyDescent="0.25">
      <c r="A46" s="245"/>
      <c r="B46" s="6" t="s">
        <v>12</v>
      </c>
      <c r="C46" s="152">
        <v>4254.46</v>
      </c>
      <c r="D46" s="46"/>
    </row>
    <row r="47" spans="1:4" x14ac:dyDescent="0.25">
      <c r="A47" s="245"/>
      <c r="B47" s="6" t="s">
        <v>5</v>
      </c>
      <c r="C47" s="152">
        <v>2791.78</v>
      </c>
      <c r="D47" s="46"/>
    </row>
    <row r="48" spans="1:4" x14ac:dyDescent="0.25">
      <c r="A48" s="245"/>
      <c r="B48" s="6">
        <v>55.85</v>
      </c>
      <c r="C48" s="152">
        <v>2920.01</v>
      </c>
      <c r="D48" s="46"/>
    </row>
    <row r="49" spans="1:4" x14ac:dyDescent="0.25">
      <c r="A49" s="245"/>
      <c r="B49" s="6" t="s">
        <v>13</v>
      </c>
      <c r="C49" s="152">
        <v>5677.81</v>
      </c>
      <c r="D49" s="46"/>
    </row>
    <row r="50" spans="1:4" x14ac:dyDescent="0.25">
      <c r="A50" s="245"/>
      <c r="B50" s="6">
        <v>45</v>
      </c>
      <c r="C50" s="152">
        <v>5419.89</v>
      </c>
      <c r="D50" s="46"/>
    </row>
    <row r="51" spans="1:4" x14ac:dyDescent="0.25">
      <c r="A51" s="245"/>
      <c r="B51" s="6" t="s">
        <v>14</v>
      </c>
      <c r="C51" s="152">
        <v>4215.13</v>
      </c>
      <c r="D51" s="46"/>
    </row>
    <row r="52" spans="1:4" x14ac:dyDescent="0.25">
      <c r="A52" s="245"/>
      <c r="B52" s="6">
        <v>65</v>
      </c>
      <c r="C52" s="152">
        <v>4343.53</v>
      </c>
      <c r="D52" s="46"/>
    </row>
    <row r="53" spans="1:4" x14ac:dyDescent="0.25">
      <c r="A53" s="245"/>
      <c r="B53" s="6">
        <v>71</v>
      </c>
      <c r="C53" s="152">
        <v>4215.3</v>
      </c>
      <c r="D53" s="46"/>
    </row>
    <row r="54" spans="1:4" x14ac:dyDescent="0.25">
      <c r="A54" s="245"/>
      <c r="B54" s="6" t="s">
        <v>15</v>
      </c>
      <c r="C54" s="152">
        <v>4254.46</v>
      </c>
      <c r="D54" s="46"/>
    </row>
    <row r="55" spans="1:4" x14ac:dyDescent="0.25">
      <c r="A55" s="245"/>
      <c r="B55" s="6" t="s">
        <v>8</v>
      </c>
      <c r="C55" s="152">
        <v>3266.48</v>
      </c>
      <c r="D55" s="46"/>
    </row>
    <row r="56" spans="1:4" x14ac:dyDescent="0.25">
      <c r="A56" s="245"/>
      <c r="B56" s="6">
        <v>68.739999999999995</v>
      </c>
      <c r="C56" s="152">
        <v>5203.28</v>
      </c>
      <c r="D56" s="46"/>
    </row>
    <row r="57" spans="1:4" x14ac:dyDescent="0.25">
      <c r="A57" s="245"/>
      <c r="B57" s="6">
        <v>75</v>
      </c>
      <c r="C57" s="152">
        <v>3394.71</v>
      </c>
      <c r="D57" s="46"/>
    </row>
    <row r="58" spans="1:4" x14ac:dyDescent="0.25">
      <c r="A58" s="245"/>
      <c r="B58" s="6" t="s">
        <v>9</v>
      </c>
      <c r="C58" s="152">
        <v>3092.27</v>
      </c>
      <c r="D58" s="46"/>
    </row>
    <row r="59" spans="1:4" x14ac:dyDescent="0.25">
      <c r="A59" s="245"/>
      <c r="B59" s="6" t="s">
        <v>16</v>
      </c>
      <c r="C59" s="152">
        <v>3740.6</v>
      </c>
      <c r="D59" s="46"/>
    </row>
    <row r="60" spans="1:4" x14ac:dyDescent="0.25">
      <c r="A60" s="245"/>
      <c r="B60" s="6">
        <v>95</v>
      </c>
      <c r="C60" s="152">
        <v>3868.83</v>
      </c>
      <c r="D60" s="46"/>
    </row>
    <row r="61" spans="1:4" x14ac:dyDescent="0.25">
      <c r="A61" s="246"/>
      <c r="B61" s="6" t="s">
        <v>10</v>
      </c>
      <c r="C61" s="152">
        <v>4041.09</v>
      </c>
      <c r="D61" s="46"/>
    </row>
    <row r="62" spans="1:4" x14ac:dyDescent="0.25">
      <c r="D62" s="46"/>
    </row>
    <row r="63" spans="1:4" ht="48" customHeight="1" x14ac:dyDescent="0.25">
      <c r="A63" s="160" t="s">
        <v>303</v>
      </c>
      <c r="B63" s="235" t="s">
        <v>438</v>
      </c>
      <c r="C63" s="235"/>
      <c r="D63" s="46"/>
    </row>
    <row r="64" spans="1:4" ht="95.25" customHeight="1" x14ac:dyDescent="0.25">
      <c r="A64" s="122" t="s">
        <v>439</v>
      </c>
      <c r="B64" s="226" t="s">
        <v>440</v>
      </c>
      <c r="C64" s="226"/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05" t="s">
        <v>456</v>
      </c>
      <c r="B2" s="205"/>
      <c r="C2" s="205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457</v>
      </c>
      <c r="C4" s="4" t="s">
        <v>453</v>
      </c>
    </row>
    <row r="5" spans="1:4" ht="15.75" customHeight="1" x14ac:dyDescent="0.25">
      <c r="A5" s="247" t="s">
        <v>1</v>
      </c>
      <c r="B5" s="16" t="s">
        <v>193</v>
      </c>
      <c r="C5" s="19">
        <v>6791.77</v>
      </c>
    </row>
    <row r="6" spans="1:4" x14ac:dyDescent="0.25">
      <c r="A6" s="248"/>
      <c r="B6" s="17" t="s">
        <v>194</v>
      </c>
      <c r="C6" s="19">
        <v>8108.83</v>
      </c>
    </row>
    <row r="7" spans="1:4" x14ac:dyDescent="0.25">
      <c r="A7" s="248"/>
      <c r="B7" s="17" t="s">
        <v>195</v>
      </c>
      <c r="C7" s="19">
        <v>9027.86</v>
      </c>
    </row>
    <row r="8" spans="1:4" x14ac:dyDescent="0.25">
      <c r="A8" s="249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47" t="s">
        <v>72</v>
      </c>
      <c r="B10" s="16" t="s">
        <v>193</v>
      </c>
      <c r="C10" s="19">
        <v>7044.68</v>
      </c>
    </row>
    <row r="11" spans="1:4" x14ac:dyDescent="0.25">
      <c r="A11" s="248"/>
      <c r="B11" s="17" t="s">
        <v>194</v>
      </c>
      <c r="C11" s="19">
        <v>8361.74</v>
      </c>
    </row>
    <row r="12" spans="1:4" x14ac:dyDescent="0.25">
      <c r="A12" s="248"/>
      <c r="B12" s="17" t="s">
        <v>195</v>
      </c>
      <c r="C12" s="19">
        <v>9712.89</v>
      </c>
    </row>
    <row r="13" spans="1:4" x14ac:dyDescent="0.25">
      <c r="A13" s="249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42"/>
      <c r="C15" s="242"/>
    </row>
    <row r="16" spans="1:4" x14ac:dyDescent="0.25">
      <c r="A16" s="243" t="s">
        <v>458</v>
      </c>
      <c r="B16" s="243"/>
      <c r="C16" s="243"/>
    </row>
    <row r="17" spans="1:4" x14ac:dyDescent="0.25">
      <c r="A17" s="243"/>
      <c r="B17" s="243"/>
      <c r="C17" s="243"/>
    </row>
    <row r="18" spans="1:4" ht="12.75" customHeight="1" x14ac:dyDescent="0.25">
      <c r="A18" s="243"/>
      <c r="B18" s="243"/>
      <c r="C18" s="243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457</v>
      </c>
      <c r="C20" s="4" t="s">
        <v>453</v>
      </c>
    </row>
    <row r="21" spans="1:4" ht="15.75" customHeight="1" x14ac:dyDescent="0.25">
      <c r="A21" s="244" t="s">
        <v>1</v>
      </c>
      <c r="B21" s="5" t="s">
        <v>2</v>
      </c>
      <c r="C21" s="152">
        <v>2868.13</v>
      </c>
    </row>
    <row r="22" spans="1:4" x14ac:dyDescent="0.25">
      <c r="A22" s="245"/>
      <c r="B22" s="5" t="s">
        <v>3</v>
      </c>
      <c r="C22" s="152">
        <v>2567.64</v>
      </c>
    </row>
    <row r="23" spans="1:4" x14ac:dyDescent="0.25">
      <c r="A23" s="245"/>
      <c r="B23" s="5">
        <v>36</v>
      </c>
      <c r="C23" s="152">
        <v>3031.9</v>
      </c>
    </row>
    <row r="24" spans="1:4" x14ac:dyDescent="0.25">
      <c r="A24" s="245"/>
      <c r="B24" s="5">
        <v>39</v>
      </c>
      <c r="C24" s="152">
        <v>2731.41</v>
      </c>
    </row>
    <row r="25" spans="1:4" x14ac:dyDescent="0.25">
      <c r="A25" s="245"/>
      <c r="B25" s="6" t="s">
        <v>4</v>
      </c>
      <c r="C25" s="152">
        <v>2664.69</v>
      </c>
    </row>
    <row r="26" spans="1:4" x14ac:dyDescent="0.25">
      <c r="A26" s="245"/>
      <c r="B26" s="6" t="s">
        <v>5</v>
      </c>
      <c r="C26" s="152">
        <v>1889.5</v>
      </c>
    </row>
    <row r="27" spans="1:4" x14ac:dyDescent="0.25">
      <c r="A27" s="245"/>
      <c r="B27" s="6" t="s">
        <v>6</v>
      </c>
      <c r="C27" s="152">
        <v>3613.51</v>
      </c>
    </row>
    <row r="28" spans="1:4" x14ac:dyDescent="0.25">
      <c r="A28" s="245"/>
      <c r="B28" s="6">
        <v>45</v>
      </c>
      <c r="C28" s="152">
        <v>4304.1400000000003</v>
      </c>
    </row>
    <row r="29" spans="1:4" x14ac:dyDescent="0.25">
      <c r="A29" s="245"/>
      <c r="B29" s="6">
        <v>55</v>
      </c>
      <c r="C29" s="152">
        <v>2278.79</v>
      </c>
      <c r="D29" s="46"/>
    </row>
    <row r="30" spans="1:4" x14ac:dyDescent="0.25">
      <c r="A30" s="245"/>
      <c r="B30" s="6">
        <v>50.64</v>
      </c>
      <c r="C30" s="152">
        <v>2925.75</v>
      </c>
      <c r="D30" s="46"/>
    </row>
    <row r="31" spans="1:4" x14ac:dyDescent="0.25">
      <c r="A31" s="245"/>
      <c r="B31" s="6" t="s">
        <v>7</v>
      </c>
      <c r="C31" s="152">
        <v>2838.32</v>
      </c>
      <c r="D31" s="46"/>
    </row>
    <row r="32" spans="1:4" x14ac:dyDescent="0.25">
      <c r="A32" s="245"/>
      <c r="B32" s="6">
        <v>60</v>
      </c>
      <c r="C32" s="152">
        <v>3874.57</v>
      </c>
      <c r="D32" s="46"/>
    </row>
    <row r="33" spans="1:4" x14ac:dyDescent="0.25">
      <c r="A33" s="245"/>
      <c r="B33" s="6">
        <v>65</v>
      </c>
      <c r="C33" s="152">
        <v>3441.25</v>
      </c>
      <c r="D33" s="46"/>
    </row>
    <row r="34" spans="1:4" x14ac:dyDescent="0.25">
      <c r="A34" s="245"/>
      <c r="B34" s="6">
        <v>71</v>
      </c>
      <c r="C34" s="152">
        <v>3313.02</v>
      </c>
      <c r="D34" s="46"/>
    </row>
    <row r="35" spans="1:4" x14ac:dyDescent="0.25">
      <c r="A35" s="245"/>
      <c r="B35" s="6">
        <v>75</v>
      </c>
      <c r="C35" s="152">
        <v>2492.4299999999998</v>
      </c>
      <c r="D35" s="46"/>
    </row>
    <row r="36" spans="1:4" x14ac:dyDescent="0.25">
      <c r="A36" s="245"/>
      <c r="B36" s="6">
        <v>85</v>
      </c>
      <c r="C36" s="152">
        <v>2017.73</v>
      </c>
      <c r="D36" s="46"/>
    </row>
    <row r="37" spans="1:4" x14ac:dyDescent="0.25">
      <c r="A37" s="245"/>
      <c r="B37" s="6">
        <v>95</v>
      </c>
      <c r="C37" s="152">
        <v>2966.55</v>
      </c>
      <c r="D37" s="46"/>
    </row>
    <row r="38" spans="1:4" x14ac:dyDescent="0.25">
      <c r="A38" s="245"/>
      <c r="B38" s="6" t="s">
        <v>8</v>
      </c>
      <c r="C38" s="152">
        <v>2364.1999999999998</v>
      </c>
      <c r="D38" s="46"/>
    </row>
    <row r="39" spans="1:4" x14ac:dyDescent="0.25">
      <c r="A39" s="245"/>
      <c r="B39" s="6" t="s">
        <v>9</v>
      </c>
      <c r="C39" s="152">
        <v>2189.9899999999998</v>
      </c>
      <c r="D39" s="46"/>
    </row>
    <row r="40" spans="1:4" x14ac:dyDescent="0.25">
      <c r="A40" s="245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45" t="s">
        <v>11</v>
      </c>
      <c r="B42" s="45" t="s">
        <v>2</v>
      </c>
      <c r="C42" s="154">
        <v>3742.4</v>
      </c>
      <c r="D42" s="46"/>
    </row>
    <row r="43" spans="1:4" x14ac:dyDescent="0.25">
      <c r="A43" s="245"/>
      <c r="B43" s="6" t="s">
        <v>3</v>
      </c>
      <c r="C43" s="152">
        <v>3441.91</v>
      </c>
      <c r="D43" s="46"/>
    </row>
    <row r="44" spans="1:4" x14ac:dyDescent="0.25">
      <c r="A44" s="245"/>
      <c r="B44" s="6">
        <v>36</v>
      </c>
      <c r="C44" s="152">
        <v>3906.17</v>
      </c>
      <c r="D44" s="46"/>
    </row>
    <row r="45" spans="1:4" x14ac:dyDescent="0.25">
      <c r="A45" s="245"/>
      <c r="B45" s="6">
        <v>39</v>
      </c>
      <c r="C45" s="152">
        <v>3605.68</v>
      </c>
      <c r="D45" s="46"/>
    </row>
    <row r="46" spans="1:4" x14ac:dyDescent="0.25">
      <c r="A46" s="245"/>
      <c r="B46" s="6" t="s">
        <v>12</v>
      </c>
      <c r="C46" s="152">
        <v>4254.46</v>
      </c>
      <c r="D46" s="46"/>
    </row>
    <row r="47" spans="1:4" x14ac:dyDescent="0.25">
      <c r="A47" s="245"/>
      <c r="B47" s="6" t="s">
        <v>5</v>
      </c>
      <c r="C47" s="152">
        <v>2791.78</v>
      </c>
      <c r="D47" s="46"/>
    </row>
    <row r="48" spans="1:4" x14ac:dyDescent="0.25">
      <c r="A48" s="245"/>
      <c r="B48" s="6">
        <v>55.85</v>
      </c>
      <c r="C48" s="152">
        <v>2920.01</v>
      </c>
      <c r="D48" s="46"/>
    </row>
    <row r="49" spans="1:4" x14ac:dyDescent="0.25">
      <c r="A49" s="245"/>
      <c r="B49" s="6" t="s">
        <v>13</v>
      </c>
      <c r="C49" s="152">
        <v>5677.81</v>
      </c>
      <c r="D49" s="46"/>
    </row>
    <row r="50" spans="1:4" x14ac:dyDescent="0.25">
      <c r="A50" s="245"/>
      <c r="B50" s="6">
        <v>45</v>
      </c>
      <c r="C50" s="152">
        <v>5419.89</v>
      </c>
      <c r="D50" s="46"/>
    </row>
    <row r="51" spans="1:4" x14ac:dyDescent="0.25">
      <c r="A51" s="245"/>
      <c r="B51" s="6" t="s">
        <v>14</v>
      </c>
      <c r="C51" s="152">
        <v>4215.13</v>
      </c>
      <c r="D51" s="46"/>
    </row>
    <row r="52" spans="1:4" x14ac:dyDescent="0.25">
      <c r="A52" s="245"/>
      <c r="B52" s="6">
        <v>65</v>
      </c>
      <c r="C52" s="152">
        <v>4343.53</v>
      </c>
      <c r="D52" s="46"/>
    </row>
    <row r="53" spans="1:4" x14ac:dyDescent="0.25">
      <c r="A53" s="245"/>
      <c r="B53" s="6">
        <v>71</v>
      </c>
      <c r="C53" s="152">
        <v>4215.3</v>
      </c>
      <c r="D53" s="46"/>
    </row>
    <row r="54" spans="1:4" x14ac:dyDescent="0.25">
      <c r="A54" s="245"/>
      <c r="B54" s="6" t="s">
        <v>15</v>
      </c>
      <c r="C54" s="152">
        <v>4254.46</v>
      </c>
      <c r="D54" s="46"/>
    </row>
    <row r="55" spans="1:4" x14ac:dyDescent="0.25">
      <c r="A55" s="245"/>
      <c r="B55" s="6" t="s">
        <v>8</v>
      </c>
      <c r="C55" s="152">
        <v>3266.48</v>
      </c>
      <c r="D55" s="46"/>
    </row>
    <row r="56" spans="1:4" x14ac:dyDescent="0.25">
      <c r="A56" s="245"/>
      <c r="B56" s="6">
        <v>68.739999999999995</v>
      </c>
      <c r="C56" s="152">
        <v>5203.28</v>
      </c>
      <c r="D56" s="46"/>
    </row>
    <row r="57" spans="1:4" x14ac:dyDescent="0.25">
      <c r="A57" s="245"/>
      <c r="B57" s="6">
        <v>75</v>
      </c>
      <c r="C57" s="152">
        <v>3394.71</v>
      </c>
      <c r="D57" s="46"/>
    </row>
    <row r="58" spans="1:4" x14ac:dyDescent="0.25">
      <c r="A58" s="245"/>
      <c r="B58" s="6" t="s">
        <v>9</v>
      </c>
      <c r="C58" s="152">
        <v>3092.27</v>
      </c>
      <c r="D58" s="46"/>
    </row>
    <row r="59" spans="1:4" x14ac:dyDescent="0.25">
      <c r="A59" s="245"/>
      <c r="B59" s="6" t="s">
        <v>16</v>
      </c>
      <c r="C59" s="152">
        <v>3740.6</v>
      </c>
      <c r="D59" s="46"/>
    </row>
    <row r="60" spans="1:4" x14ac:dyDescent="0.25">
      <c r="A60" s="245"/>
      <c r="B60" s="6">
        <v>95</v>
      </c>
      <c r="C60" s="152">
        <v>3868.83</v>
      </c>
      <c r="D60" s="46"/>
    </row>
    <row r="61" spans="1:4" x14ac:dyDescent="0.25">
      <c r="A61" s="246"/>
      <c r="B61" s="6" t="s">
        <v>10</v>
      </c>
      <c r="C61" s="152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8"/>
  <sheetViews>
    <sheetView topLeftCell="A10" zoomScale="82" zoomScaleNormal="82" workbookViewId="0">
      <selection activeCell="B30" sqref="B30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05" t="s">
        <v>446</v>
      </c>
      <c r="B1" s="205"/>
      <c r="C1" s="205"/>
      <c r="D1" s="205"/>
      <c r="E1" s="205"/>
      <c r="F1" s="205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17">
        <v>1</v>
      </c>
      <c r="B5" s="252" t="s">
        <v>31</v>
      </c>
      <c r="C5" s="134" t="s">
        <v>376</v>
      </c>
      <c r="D5" s="5" t="s">
        <v>32</v>
      </c>
      <c r="E5" s="117">
        <v>408.39</v>
      </c>
      <c r="F5" s="208" t="s">
        <v>33</v>
      </c>
    </row>
    <row r="6" spans="1:6" ht="27" customHeight="1" x14ac:dyDescent="0.25">
      <c r="A6" s="217"/>
      <c r="B6" s="252"/>
      <c r="C6" s="134" t="s">
        <v>375</v>
      </c>
      <c r="D6" s="5" t="s">
        <v>310</v>
      </c>
      <c r="E6" s="117">
        <v>484.52</v>
      </c>
      <c r="F6" s="208"/>
    </row>
    <row r="7" spans="1:6" ht="27" customHeight="1" x14ac:dyDescent="0.25">
      <c r="A7" s="217">
        <v>2</v>
      </c>
      <c r="B7" s="252" t="s">
        <v>34</v>
      </c>
      <c r="C7" s="134" t="s">
        <v>374</v>
      </c>
      <c r="D7" s="5" t="s">
        <v>35</v>
      </c>
      <c r="E7" s="117">
        <v>484.52</v>
      </c>
      <c r="F7" s="208" t="s">
        <v>36</v>
      </c>
    </row>
    <row r="8" spans="1:6" ht="27" customHeight="1" x14ac:dyDescent="0.25">
      <c r="A8" s="217"/>
      <c r="B8" s="252"/>
      <c r="C8" s="134" t="s">
        <v>374</v>
      </c>
      <c r="D8" s="5" t="s">
        <v>37</v>
      </c>
      <c r="E8" s="117">
        <v>1009.42</v>
      </c>
      <c r="F8" s="208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17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17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17">
        <v>13</v>
      </c>
      <c r="B20" s="126" t="s">
        <v>53</v>
      </c>
      <c r="C20" s="256" t="s">
        <v>369</v>
      </c>
      <c r="D20" s="250" t="s">
        <v>309</v>
      </c>
      <c r="E20" s="254">
        <v>473.75</v>
      </c>
      <c r="F20" s="250"/>
    </row>
    <row r="21" spans="1:6" ht="24.75" customHeight="1" x14ac:dyDescent="0.25">
      <c r="A21" s="217"/>
      <c r="B21" s="114" t="s">
        <v>377</v>
      </c>
      <c r="C21" s="257"/>
      <c r="D21" s="251"/>
      <c r="E21" s="255"/>
      <c r="F21" s="251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18">
        <v>17</v>
      </c>
      <c r="B25" s="92" t="s">
        <v>55</v>
      </c>
      <c r="C25" s="250" t="s">
        <v>367</v>
      </c>
      <c r="D25" s="250" t="s">
        <v>309</v>
      </c>
      <c r="E25" s="218">
        <v>406.95</v>
      </c>
      <c r="F25" s="250"/>
    </row>
    <row r="26" spans="1:6" ht="28.5" customHeight="1" x14ac:dyDescent="0.25">
      <c r="A26" s="219"/>
      <c r="B26" s="93" t="s">
        <v>366</v>
      </c>
      <c r="C26" s="251"/>
      <c r="D26" s="251"/>
      <c r="E26" s="219"/>
      <c r="F26" s="251"/>
    </row>
    <row r="28" spans="1:6" ht="45" customHeight="1" x14ac:dyDescent="0.25">
      <c r="A28" s="122" t="s">
        <v>303</v>
      </c>
      <c r="B28" s="253" t="s">
        <v>438</v>
      </c>
      <c r="C28" s="253"/>
      <c r="D28" s="253"/>
      <c r="E28" s="253"/>
      <c r="F28" s="253"/>
    </row>
  </sheetData>
  <mergeCells count="19">
    <mergeCell ref="B28:F28"/>
    <mergeCell ref="D20:D21"/>
    <mergeCell ref="E20:E21"/>
    <mergeCell ref="F20:F21"/>
    <mergeCell ref="C20:C21"/>
    <mergeCell ref="E25:E26"/>
    <mergeCell ref="A10:A11"/>
    <mergeCell ref="A1:F1"/>
    <mergeCell ref="A5:A6"/>
    <mergeCell ref="B5:B6"/>
    <mergeCell ref="F5:F6"/>
    <mergeCell ref="A7:A8"/>
    <mergeCell ref="B7:B8"/>
    <mergeCell ref="F7:F8"/>
    <mergeCell ref="A25:A26"/>
    <mergeCell ref="D25:D26"/>
    <mergeCell ref="C25:C26"/>
    <mergeCell ref="F25:F26"/>
    <mergeCell ref="A20:A21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05" t="s">
        <v>459</v>
      </c>
      <c r="B1" s="205"/>
      <c r="C1" s="205"/>
      <c r="D1" s="205"/>
      <c r="E1" s="205"/>
      <c r="F1" s="205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17">
        <v>1</v>
      </c>
      <c r="B5" s="252" t="s">
        <v>31</v>
      </c>
      <c r="C5" s="134" t="s">
        <v>376</v>
      </c>
      <c r="D5" s="5" t="s">
        <v>32</v>
      </c>
      <c r="E5" s="117">
        <v>408.39</v>
      </c>
      <c r="F5" s="208" t="s">
        <v>33</v>
      </c>
    </row>
    <row r="6" spans="1:6" ht="27" customHeight="1" x14ac:dyDescent="0.25">
      <c r="A6" s="217"/>
      <c r="B6" s="252"/>
      <c r="C6" s="134" t="s">
        <v>375</v>
      </c>
      <c r="D6" s="5" t="s">
        <v>310</v>
      </c>
      <c r="E6" s="117">
        <v>484.52</v>
      </c>
      <c r="F6" s="208"/>
    </row>
    <row r="7" spans="1:6" ht="27" customHeight="1" x14ac:dyDescent="0.25">
      <c r="A7" s="217">
        <v>2</v>
      </c>
      <c r="B7" s="252" t="s">
        <v>34</v>
      </c>
      <c r="C7" s="134" t="s">
        <v>374</v>
      </c>
      <c r="D7" s="5" t="s">
        <v>35</v>
      </c>
      <c r="E7" s="117">
        <v>484.52</v>
      </c>
      <c r="F7" s="208" t="s">
        <v>36</v>
      </c>
    </row>
    <row r="8" spans="1:6" ht="27" customHeight="1" x14ac:dyDescent="0.25">
      <c r="A8" s="217"/>
      <c r="B8" s="252"/>
      <c r="C8" s="134" t="s">
        <v>374</v>
      </c>
      <c r="D8" s="5" t="s">
        <v>37</v>
      </c>
      <c r="E8" s="117">
        <v>1009.42</v>
      </c>
      <c r="F8" s="208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17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17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17">
        <v>13</v>
      </c>
      <c r="B20" s="126" t="s">
        <v>53</v>
      </c>
      <c r="C20" s="256" t="s">
        <v>369</v>
      </c>
      <c r="D20" s="250" t="s">
        <v>309</v>
      </c>
      <c r="E20" s="254">
        <v>473.75</v>
      </c>
      <c r="F20" s="250"/>
    </row>
    <row r="21" spans="1:6" ht="24.75" customHeight="1" x14ac:dyDescent="0.25">
      <c r="A21" s="217"/>
      <c r="B21" s="114" t="s">
        <v>377</v>
      </c>
      <c r="C21" s="257"/>
      <c r="D21" s="251"/>
      <c r="E21" s="255"/>
      <c r="F21" s="251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18">
        <v>17</v>
      </c>
      <c r="B25" s="92" t="s">
        <v>55</v>
      </c>
      <c r="C25" s="250" t="s">
        <v>367</v>
      </c>
      <c r="D25" s="250" t="s">
        <v>309</v>
      </c>
      <c r="E25" s="218">
        <v>406.95</v>
      </c>
      <c r="F25" s="250"/>
    </row>
    <row r="26" spans="1:6" ht="28.5" customHeight="1" x14ac:dyDescent="0.25">
      <c r="A26" s="219"/>
      <c r="B26" s="93" t="s">
        <v>366</v>
      </c>
      <c r="C26" s="251"/>
      <c r="D26" s="251"/>
      <c r="E26" s="219"/>
      <c r="F26" s="251"/>
    </row>
  </sheetData>
  <mergeCells count="18">
    <mergeCell ref="A25:A26"/>
    <mergeCell ref="C25:C26"/>
    <mergeCell ref="D25:D26"/>
    <mergeCell ref="E25:E26"/>
    <mergeCell ref="F25:F26"/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topLeftCell="A31" zoomScaleNormal="10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05" t="s">
        <v>445</v>
      </c>
      <c r="B2" s="205"/>
      <c r="C2" s="205"/>
      <c r="D2" s="205"/>
      <c r="E2" s="205"/>
      <c r="F2" s="205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58">
        <v>587.85</v>
      </c>
    </row>
    <row r="8" spans="1:6" x14ac:dyDescent="0.25">
      <c r="A8" s="218" t="s">
        <v>78</v>
      </c>
      <c r="B8" s="42" t="s">
        <v>79</v>
      </c>
      <c r="C8" s="6" t="s">
        <v>11</v>
      </c>
      <c r="D8" s="26" t="s">
        <v>80</v>
      </c>
      <c r="E8" s="259"/>
    </row>
    <row r="9" spans="1:6" x14ac:dyDescent="0.25">
      <c r="A9" s="222"/>
      <c r="B9" s="42" t="s">
        <v>81</v>
      </c>
      <c r="C9" s="6" t="s">
        <v>11</v>
      </c>
      <c r="D9" s="43" t="s">
        <v>82</v>
      </c>
      <c r="E9" s="259"/>
    </row>
    <row r="10" spans="1:6" x14ac:dyDescent="0.25">
      <c r="A10" s="219"/>
      <c r="B10" s="42" t="s">
        <v>83</v>
      </c>
      <c r="C10" s="6" t="s">
        <v>11</v>
      </c>
      <c r="D10" s="43" t="s">
        <v>84</v>
      </c>
      <c r="E10" s="259"/>
    </row>
    <row r="11" spans="1:6" x14ac:dyDescent="0.25">
      <c r="A11" s="218" t="s">
        <v>85</v>
      </c>
      <c r="B11" s="42" t="s">
        <v>86</v>
      </c>
      <c r="C11" s="6" t="s">
        <v>11</v>
      </c>
      <c r="D11" s="43" t="s">
        <v>87</v>
      </c>
      <c r="E11" s="259"/>
    </row>
    <row r="12" spans="1:6" x14ac:dyDescent="0.25">
      <c r="A12" s="219"/>
      <c r="B12" s="42" t="s">
        <v>88</v>
      </c>
      <c r="C12" s="6" t="s">
        <v>11</v>
      </c>
      <c r="D12" s="43" t="s">
        <v>89</v>
      </c>
      <c r="E12" s="260"/>
    </row>
    <row r="13" spans="1:6" x14ac:dyDescent="0.25">
      <c r="A13" s="218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19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18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22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19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18">
        <v>5</v>
      </c>
      <c r="B20" s="261" t="s">
        <v>103</v>
      </c>
      <c r="C20" s="263" t="s">
        <v>1</v>
      </c>
      <c r="D20" s="264" t="s">
        <v>104</v>
      </c>
      <c r="E20" s="266">
        <v>408.39</v>
      </c>
    </row>
    <row r="21" spans="1:5" ht="16.5" thickBot="1" x14ac:dyDescent="0.3">
      <c r="A21" s="219"/>
      <c r="B21" s="262"/>
      <c r="C21" s="263"/>
      <c r="D21" s="265"/>
      <c r="E21" s="267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17" t="s">
        <v>106</v>
      </c>
      <c r="B25" s="268" t="s">
        <v>100</v>
      </c>
      <c r="C25" s="256"/>
      <c r="D25" s="218" t="s">
        <v>101</v>
      </c>
      <c r="E25" s="270">
        <v>1280</v>
      </c>
    </row>
    <row r="26" spans="1:5" x14ac:dyDescent="0.25">
      <c r="A26" s="217"/>
      <c r="B26" s="269"/>
      <c r="C26" s="257"/>
      <c r="D26" s="219"/>
      <c r="E26" s="271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18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19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18">
        <v>11</v>
      </c>
      <c r="B45" s="261" t="s">
        <v>140</v>
      </c>
      <c r="C45" s="256"/>
      <c r="D45" s="210" t="s">
        <v>141</v>
      </c>
      <c r="E45" s="218">
        <v>240.95</v>
      </c>
    </row>
    <row r="46" spans="1:5" ht="16.5" thickBot="1" x14ac:dyDescent="0.3">
      <c r="A46" s="219"/>
      <c r="B46" s="262"/>
      <c r="C46" s="257"/>
      <c r="D46" s="272"/>
      <c r="E46" s="222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  <row r="49" spans="1:5" ht="32.25" customHeight="1" x14ac:dyDescent="0.25">
      <c r="A49" s="161" t="s">
        <v>303</v>
      </c>
      <c r="B49" s="253" t="s">
        <v>438</v>
      </c>
      <c r="C49" s="253"/>
      <c r="D49" s="253"/>
      <c r="E49" s="253"/>
    </row>
  </sheetData>
  <mergeCells count="23">
    <mergeCell ref="B49:E49"/>
    <mergeCell ref="A45:A46"/>
    <mergeCell ref="B45:B46"/>
    <mergeCell ref="C45:C46"/>
    <mergeCell ref="D45:D46"/>
    <mergeCell ref="E45:E46"/>
    <mergeCell ref="A2:F2"/>
    <mergeCell ref="A25:A26"/>
    <mergeCell ref="B25:B26"/>
    <mergeCell ref="C25:C26"/>
    <mergeCell ref="D25:D26"/>
    <mergeCell ref="E25:E26"/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2" zoomScaleNormal="100" workbookViewId="0">
      <selection activeCell="A2" sqref="A2:L3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05" t="s">
        <v>460</v>
      </c>
      <c r="B2" s="205"/>
      <c r="C2" s="205"/>
      <c r="D2" s="205"/>
      <c r="E2" s="205"/>
      <c r="F2" s="205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58">
        <v>587.85</v>
      </c>
    </row>
    <row r="8" spans="1:6" x14ac:dyDescent="0.25">
      <c r="A8" s="218" t="s">
        <v>78</v>
      </c>
      <c r="B8" s="42" t="s">
        <v>79</v>
      </c>
      <c r="C8" s="6" t="s">
        <v>11</v>
      </c>
      <c r="D8" s="26" t="s">
        <v>80</v>
      </c>
      <c r="E8" s="259"/>
    </row>
    <row r="9" spans="1:6" x14ac:dyDescent="0.25">
      <c r="A9" s="222"/>
      <c r="B9" s="42" t="s">
        <v>81</v>
      </c>
      <c r="C9" s="6" t="s">
        <v>11</v>
      </c>
      <c r="D9" s="43" t="s">
        <v>82</v>
      </c>
      <c r="E9" s="259"/>
    </row>
    <row r="10" spans="1:6" x14ac:dyDescent="0.25">
      <c r="A10" s="219"/>
      <c r="B10" s="42" t="s">
        <v>83</v>
      </c>
      <c r="C10" s="6" t="s">
        <v>11</v>
      </c>
      <c r="D10" s="43" t="s">
        <v>84</v>
      </c>
      <c r="E10" s="259"/>
    </row>
    <row r="11" spans="1:6" x14ac:dyDescent="0.25">
      <c r="A11" s="218" t="s">
        <v>85</v>
      </c>
      <c r="B11" s="42" t="s">
        <v>86</v>
      </c>
      <c r="C11" s="6" t="s">
        <v>11</v>
      </c>
      <c r="D11" s="43" t="s">
        <v>87</v>
      </c>
      <c r="E11" s="259"/>
    </row>
    <row r="12" spans="1:6" x14ac:dyDescent="0.25">
      <c r="A12" s="219"/>
      <c r="B12" s="42" t="s">
        <v>88</v>
      </c>
      <c r="C12" s="6" t="s">
        <v>11</v>
      </c>
      <c r="D12" s="43" t="s">
        <v>89</v>
      </c>
      <c r="E12" s="260"/>
    </row>
    <row r="13" spans="1:6" x14ac:dyDescent="0.25">
      <c r="A13" s="218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19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18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22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19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18">
        <v>5</v>
      </c>
      <c r="B20" s="261" t="s">
        <v>103</v>
      </c>
      <c r="C20" s="263" t="s">
        <v>1</v>
      </c>
      <c r="D20" s="264" t="s">
        <v>104</v>
      </c>
      <c r="E20" s="266">
        <v>408.39</v>
      </c>
    </row>
    <row r="21" spans="1:5" ht="16.5" thickBot="1" x14ac:dyDescent="0.3">
      <c r="A21" s="219"/>
      <c r="B21" s="262"/>
      <c r="C21" s="263"/>
      <c r="D21" s="265"/>
      <c r="E21" s="267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17" t="s">
        <v>106</v>
      </c>
      <c r="B25" s="268" t="s">
        <v>100</v>
      </c>
      <c r="C25" s="256"/>
      <c r="D25" s="218" t="s">
        <v>101</v>
      </c>
      <c r="E25" s="270">
        <v>1280</v>
      </c>
    </row>
    <row r="26" spans="1:5" x14ac:dyDescent="0.25">
      <c r="A26" s="217"/>
      <c r="B26" s="269"/>
      <c r="C26" s="257"/>
      <c r="D26" s="219"/>
      <c r="E26" s="271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18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19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18">
        <v>11</v>
      </c>
      <c r="B45" s="261" t="s">
        <v>140</v>
      </c>
      <c r="C45" s="256"/>
      <c r="D45" s="210" t="s">
        <v>141</v>
      </c>
      <c r="E45" s="218">
        <v>240.95</v>
      </c>
    </row>
    <row r="46" spans="1:5" ht="16.5" thickBot="1" x14ac:dyDescent="0.3">
      <c r="A46" s="219"/>
      <c r="B46" s="262"/>
      <c r="C46" s="257"/>
      <c r="D46" s="272"/>
      <c r="E46" s="222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</sheetData>
  <mergeCells count="22"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  <mergeCell ref="A15:A17"/>
    <mergeCell ref="A2:F2"/>
    <mergeCell ref="E7:E12"/>
    <mergeCell ref="A8:A10"/>
    <mergeCell ref="A11:A12"/>
    <mergeCell ref="A13:A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БП тарифы АПП</vt:lpstr>
      <vt:lpstr>Проф.осмотры (3)</vt:lpstr>
      <vt:lpstr>Проф.осмотры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Диспанс.взр.нас.репрод.возр.(3)</vt:lpstr>
      <vt:lpstr>Диспанс.взр.нас.репрод.возр.</vt:lpstr>
      <vt:lpstr>Углубленная диспансеризация (3)</vt:lpstr>
      <vt:lpstr>Углубленная диспансеризация</vt:lpstr>
      <vt:lpstr>Школы пац. с хрон.неинф.заб.</vt:lpstr>
      <vt:lpstr>Центры здоровья (3)</vt:lpstr>
      <vt:lpstr>Центры здоровья</vt:lpstr>
      <vt:lpstr>Мед. реабилитация</vt:lpstr>
      <vt:lpstr>Школа сах.диаб.</vt:lpstr>
      <vt:lpstr>Сверхбазовая тарифы АПП</vt:lpstr>
      <vt:lpstr>Бесплодие_М_Ж (компл.обсл.)</vt:lpstr>
      <vt:lpstr>'БП тарифы АПП'!Заголовки_для_печати</vt:lpstr>
      <vt:lpstr>'БП тарифы АПП'!Область_печати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'Диспансеризация (3) '!Область_печати</vt:lpstr>
      <vt:lpstr>'Проф.осмотры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Светлана Новикова</cp:lastModifiedBy>
  <cp:lastPrinted>2025-02-20T12:04:45Z</cp:lastPrinted>
  <dcterms:created xsi:type="dcterms:W3CDTF">2025-01-21T11:53:42Z</dcterms:created>
  <dcterms:modified xsi:type="dcterms:W3CDTF">2025-02-24T07:54:05Z</dcterms:modified>
</cp:coreProperties>
</file>